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fa10f4f094035b1/Desktop/"/>
    </mc:Choice>
  </mc:AlternateContent>
  <xr:revisionPtr revIDLastSave="1" documentId="8_{0A6FE578-67CA-4509-A10C-BCA79FE6EB54}" xr6:coauthVersionLast="47" xr6:coauthVersionMax="47" xr10:uidLastSave="{539916BC-5706-47A5-9D38-D0088FF1A24B}"/>
  <bookViews>
    <workbookView xWindow="-110" yWindow="-110" windowWidth="23260" windowHeight="14860" xr2:uid="{D4154BF9-A673-40D6-B8CF-D7E23A0F19B5}"/>
  </bookViews>
  <sheets>
    <sheet name="Budget 25-26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4" i="1" l="1"/>
  <c r="T41" i="1"/>
  <c r="T36" i="1"/>
  <c r="T31" i="1"/>
  <c r="T68" i="1"/>
  <c r="T17" i="1"/>
  <c r="T20" i="1" s="1"/>
  <c r="T7" i="1"/>
  <c r="R20" i="1"/>
  <c r="R68" i="1"/>
  <c r="R64" i="1"/>
  <c r="R41" i="1"/>
  <c r="R36" i="1"/>
  <c r="R31" i="1"/>
  <c r="R17" i="1"/>
  <c r="V68" i="1" l="1"/>
  <c r="V41" i="1"/>
  <c r="V36" i="1"/>
  <c r="V64" i="1"/>
  <c r="V75" i="1"/>
  <c r="V31" i="1"/>
  <c r="V17" i="1"/>
  <c r="V20" i="1" s="1"/>
  <c r="V7" i="1"/>
  <c r="F64" i="1"/>
  <c r="D64" i="1"/>
  <c r="H64" i="1" l="1"/>
  <c r="J64" i="1"/>
  <c r="L64" i="1"/>
  <c r="N64" i="1"/>
  <c r="P64" i="1"/>
  <c r="T75" i="1" l="1"/>
  <c r="P17" i="1"/>
  <c r="P20" i="1" s="1"/>
  <c r="R75" i="1"/>
  <c r="P75" i="1"/>
  <c r="N75" i="1"/>
  <c r="P68" i="1"/>
  <c r="N68" i="1"/>
  <c r="L68" i="1"/>
  <c r="J68" i="1"/>
  <c r="H68" i="1"/>
  <c r="F68" i="1"/>
  <c r="D68" i="1"/>
  <c r="P41" i="1"/>
  <c r="N41" i="1"/>
  <c r="L41" i="1"/>
  <c r="J41" i="1"/>
  <c r="H41" i="1"/>
  <c r="F41" i="1"/>
  <c r="D41" i="1"/>
  <c r="P36" i="1"/>
  <c r="N36" i="1"/>
  <c r="L36" i="1"/>
  <c r="J36" i="1"/>
  <c r="H36" i="1"/>
  <c r="F36" i="1"/>
  <c r="D36" i="1"/>
  <c r="P31" i="1"/>
  <c r="N31" i="1"/>
  <c r="L31" i="1"/>
  <c r="J31" i="1"/>
  <c r="H31" i="1"/>
  <c r="F31" i="1"/>
  <c r="D31" i="1"/>
  <c r="N17" i="1"/>
  <c r="N20" i="1" s="1"/>
  <c r="L17" i="1"/>
  <c r="L20" i="1" s="1"/>
  <c r="J17" i="1"/>
  <c r="J20" i="1" s="1"/>
  <c r="H17" i="1"/>
  <c r="H20" i="1" s="1"/>
  <c r="F17" i="1"/>
  <c r="F20" i="1" s="1"/>
  <c r="D17" i="1"/>
  <c r="D20" i="1" s="1"/>
  <c r="R7" i="1"/>
  <c r="P7" i="1"/>
  <c r="N7" i="1"/>
  <c r="L7" i="1"/>
  <c r="J7" i="1"/>
  <c r="H7" i="1"/>
  <c r="F7" i="1"/>
  <c r="D7" i="1"/>
  <c r="D49" i="1" l="1"/>
  <c r="D65" i="1"/>
  <c r="D70" i="1" s="1"/>
  <c r="D69" i="1" s="1"/>
  <c r="J49" i="1"/>
  <c r="J65" i="1"/>
  <c r="J70" i="1" s="1"/>
  <c r="J69" i="1" s="1"/>
  <c r="L49" i="1"/>
  <c r="L65" i="1"/>
  <c r="L70" i="1" s="1"/>
  <c r="L69" i="1" s="1"/>
  <c r="N49" i="1"/>
  <c r="N65" i="1"/>
  <c r="N70" i="1" s="1"/>
  <c r="N69" i="1" s="1"/>
  <c r="P49" i="1"/>
  <c r="P65" i="1"/>
  <c r="P70" i="1" s="1"/>
  <c r="P69" i="1" s="1"/>
  <c r="F49" i="1"/>
  <c r="F65" i="1" s="1"/>
  <c r="F70" i="1" s="1"/>
  <c r="F69" i="1" s="1"/>
  <c r="H49" i="1"/>
  <c r="H65" i="1"/>
  <c r="H70" i="1" s="1"/>
  <c r="H69" i="1" s="1"/>
  <c r="V49" i="1"/>
  <c r="V65" i="1"/>
  <c r="V70" i="1" s="1"/>
  <c r="V69" i="1" s="1"/>
  <c r="T49" i="1"/>
  <c r="T65" i="1"/>
  <c r="T70" i="1" s="1"/>
  <c r="T69" i="1" s="1"/>
  <c r="R49" i="1"/>
  <c r="R65" i="1"/>
  <c r="R70" i="1" s="1"/>
  <c r="R69" i="1" s="1"/>
</calcChain>
</file>

<file path=xl/sharedStrings.xml><?xml version="1.0" encoding="utf-8"?>
<sst xmlns="http://schemas.openxmlformats.org/spreadsheetml/2006/main" count="116" uniqueCount="68">
  <si>
    <t xml:space="preserve">RECEIPTS </t>
  </si>
  <si>
    <t>BALANCES B/FWD</t>
  </si>
  <si>
    <t>CURRENT ACCOUNT</t>
  </si>
  <si>
    <t>FOOTBALL CLUBS</t>
  </si>
  <si>
    <t>VAT REFUND</t>
  </si>
  <si>
    <t>BANK INTEREST/FEES</t>
  </si>
  <si>
    <t>HERITAGE/ BOOK SALES/OTHER</t>
  </si>
  <si>
    <t>CIL S106 CONTRIBUTION</t>
  </si>
  <si>
    <t>FETE</t>
  </si>
  <si>
    <t>TOTAL RECEIPTS</t>
  </si>
  <si>
    <t xml:space="preserve">PAYMENTS </t>
  </si>
  <si>
    <t>PLAYING FIELD</t>
  </si>
  <si>
    <t>GRASSCUTTING ETC</t>
  </si>
  <si>
    <t>INSPECTION</t>
  </si>
  <si>
    <t>CCTV/STORAGE CONTAINER</t>
  </si>
  <si>
    <t>TREES/MAINTENANCE/FOOTBALL</t>
  </si>
  <si>
    <t>BOOKING OFFICER</t>
  </si>
  <si>
    <t>MAINTENANCE/ELECTRICITY</t>
  </si>
  <si>
    <t>REPAIRS/CLEAN UP/EQUIPMENT</t>
  </si>
  <si>
    <t>REPAIRS IN PLAY AREA/Equipment</t>
  </si>
  <si>
    <t>REPAIRS TO OTHER/BUS SHELTERS</t>
  </si>
  <si>
    <t>LITTER PICK</t>
  </si>
  <si>
    <t>DONATIONS</t>
  </si>
  <si>
    <t>ST MARY'S CHURCH</t>
  </si>
  <si>
    <t>ST JOHN'S CHURCH</t>
  </si>
  <si>
    <t>FRIENDSHIP CLUB</t>
  </si>
  <si>
    <t xml:space="preserve">POPPY APPEAL </t>
  </si>
  <si>
    <t>LEIGHS VILLAGE FETE</t>
  </si>
  <si>
    <t>OTHERS/SPEED WATCH</t>
  </si>
  <si>
    <t>GENERAL EXPENSES</t>
  </si>
  <si>
    <t>HIRE OF HALL/CHANGINGROOMS</t>
  </si>
  <si>
    <t>PLAY IN THE PARK</t>
  </si>
  <si>
    <t>INSURANCE</t>
  </si>
  <si>
    <t>CLERKS' SALARY</t>
  </si>
  <si>
    <t>N.I.C/PENSION-Employers Contributions</t>
  </si>
  <si>
    <t>SUBSCRIPTIONS</t>
  </si>
  <si>
    <t>OFFICE EXPENSES</t>
  </si>
  <si>
    <t>AUDIT FEES INCL INTERNAL AUDIT</t>
  </si>
  <si>
    <t>VAT RECOVERABLE</t>
  </si>
  <si>
    <t>TRAINING/ELECTION COSTS</t>
  </si>
  <si>
    <t>STREET FURNITURE/SID/PHONE BOX</t>
  </si>
  <si>
    <t>TOTAL PAYMENTS</t>
  </si>
  <si>
    <t xml:space="preserve">  Comprising:</t>
  </si>
  <si>
    <t xml:space="preserve">         Staff costs</t>
  </si>
  <si>
    <t xml:space="preserve">         Other payments</t>
  </si>
  <si>
    <t>EARMARKED RESERVES</t>
  </si>
  <si>
    <t>BANK/CONSULTANCY Fees</t>
  </si>
  <si>
    <t>2016/17 Actual</t>
  </si>
  <si>
    <t>2017/18 Actual</t>
  </si>
  <si>
    <t>2018/19 Actual</t>
  </si>
  <si>
    <t>2019/20 Actual</t>
  </si>
  <si>
    <t>2020/21 Actual</t>
  </si>
  <si>
    <t>2021/2022 Actual</t>
  </si>
  <si>
    <t>£</t>
  </si>
  <si>
    <t>opening bal</t>
  </si>
  <si>
    <t>2022/2023 Actual</t>
  </si>
  <si>
    <t>KAY JENKINS (CHARITY DISTRIBUTION)</t>
  </si>
  <si>
    <t>CCC PRECEPT/GRANT</t>
  </si>
  <si>
    <t>CCC GRANT</t>
  </si>
  <si>
    <t>FLOODLIGHTING/ONLINE BOOKING SYSTEM</t>
  </si>
  <si>
    <t>LAND PURCHASE &amp; WORKS</t>
  </si>
  <si>
    <t>HARD PLAY AREA / 3G RECEIPTS</t>
  </si>
  <si>
    <t>HARD SURFACE PLAY / 3G (2023) AREA</t>
  </si>
  <si>
    <t>VILLAGE MAINTENANCE</t>
  </si>
  <si>
    <t>2025/2026 Budget</t>
  </si>
  <si>
    <t>2024/2025 1st half</t>
  </si>
  <si>
    <t>2023/2024 Actual</t>
  </si>
  <si>
    <t>GLPC Budget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</si>
</sst>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4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2" borderId="0" xfId="0" applyFont="1" applyFill="1"/>
    <xf numFmtId="0" fontId="4" fillId="0" borderId="0" xfId="0" applyFont="1" applyAlignment="1">
      <alignment vertical="center"/>
    </xf>
    <xf numFmtId="0" fontId="3" fillId="0" borderId="0" xfId="0" applyFont="1"/>
    <xf numFmtId="43" fontId="3" fillId="2" borderId="0" xfId="0" applyNumberFormat="1" applyFont="1" applyFill="1"/>
    <xf numFmtId="2" fontId="3" fillId="0" borderId="0" xfId="0" applyNumberFormat="1" applyFont="1"/>
    <xf numFmtId="0" fontId="3" fillId="0" borderId="0" xfId="0" applyFont="1" applyAlignment="1">
      <alignment horizontal="center" vertical="center"/>
    </xf>
    <xf numFmtId="2" fontId="3" fillId="2" borderId="0" xfId="0" applyNumberFormat="1" applyFont="1" applyFill="1"/>
    <xf numFmtId="0" fontId="3" fillId="0" borderId="0" xfId="1" applyNumberFormat="1" applyFont="1" applyAlignment="1">
      <alignment vertical="center"/>
    </xf>
    <xf numFmtId="2" fontId="4" fillId="2" borderId="0" xfId="0" applyNumberFormat="1" applyFont="1" applyFill="1"/>
    <xf numFmtId="0" fontId="4" fillId="0" borderId="0" xfId="1" applyNumberFormat="1" applyFont="1" applyAlignment="1">
      <alignment vertical="center"/>
    </xf>
    <xf numFmtId="0" fontId="4" fillId="2" borderId="0" xfId="0" applyFont="1" applyFill="1"/>
    <xf numFmtId="0" fontId="3" fillId="0" borderId="0" xfId="1" applyNumberFormat="1" applyFont="1" applyFill="1" applyAlignment="1">
      <alignment vertical="center"/>
    </xf>
    <xf numFmtId="0" fontId="3" fillId="2" borderId="1" xfId="0" applyFont="1" applyFill="1" applyBorder="1"/>
    <xf numFmtId="0" fontId="3" fillId="0" borderId="2" xfId="1" applyNumberFormat="1" applyFont="1" applyBorder="1" applyAlignment="1">
      <alignment vertical="center"/>
    </xf>
    <xf numFmtId="0" fontId="3" fillId="0" borderId="3" xfId="1" applyNumberFormat="1" applyFont="1" applyBorder="1" applyAlignment="1">
      <alignment vertical="center"/>
    </xf>
    <xf numFmtId="0" fontId="4" fillId="0" borderId="4" xfId="1" applyNumberFormat="1" applyFont="1" applyBorder="1" applyAlignment="1">
      <alignment vertical="center"/>
    </xf>
    <xf numFmtId="0" fontId="0" fillId="3" borderId="0" xfId="0" applyFill="1"/>
    <xf numFmtId="0" fontId="0" fillId="2" borderId="0" xfId="0" applyFill="1"/>
    <xf numFmtId="0" fontId="5" fillId="0" borderId="0" xfId="0" applyFont="1"/>
    <xf numFmtId="2" fontId="6" fillId="0" borderId="1" xfId="0" applyNumberFormat="1" applyFont="1" applyBorder="1" applyAlignment="1">
      <alignment wrapText="1"/>
    </xf>
    <xf numFmtId="0" fontId="7" fillId="4" borderId="0" xfId="0" applyFont="1" applyFill="1"/>
    <xf numFmtId="0" fontId="0" fillId="4" borderId="0" xfId="0" applyFill="1"/>
    <xf numFmtId="2" fontId="4" fillId="0" borderId="5" xfId="0" applyNumberFormat="1" applyFont="1" applyBorder="1" applyAlignment="1">
      <alignment wrapText="1"/>
    </xf>
    <xf numFmtId="2" fontId="3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/>
    </xf>
    <xf numFmtId="2" fontId="8" fillId="0" borderId="0" xfId="0" applyNumberFormat="1" applyFont="1"/>
    <xf numFmtId="2" fontId="3" fillId="0" borderId="6" xfId="0" applyNumberFormat="1" applyFont="1" applyBorder="1"/>
    <xf numFmtId="2" fontId="0" fillId="0" borderId="0" xfId="0" applyNumberFormat="1"/>
    <xf numFmtId="2" fontId="3" fillId="0" borderId="1" xfId="0" applyNumberFormat="1" applyFont="1" applyBorder="1" applyAlignment="1">
      <alignment horizontal="right"/>
    </xf>
    <xf numFmtId="43" fontId="3" fillId="0" borderId="0" xfId="1" applyFont="1" applyBorder="1" applyAlignment="1">
      <alignment horizontal="right"/>
    </xf>
    <xf numFmtId="2" fontId="3" fillId="0" borderId="0" xfId="1" applyNumberFormat="1" applyFont="1" applyBorder="1" applyAlignment="1">
      <alignment horizontal="right"/>
    </xf>
    <xf numFmtId="43" fontId="3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right"/>
    </xf>
    <xf numFmtId="43" fontId="3" fillId="0" borderId="6" xfId="1" applyFont="1" applyBorder="1" applyAlignment="1">
      <alignment horizontal="right"/>
    </xf>
    <xf numFmtId="2" fontId="3" fillId="0" borderId="6" xfId="1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3" fillId="0" borderId="0" xfId="0" applyNumberFormat="1" applyFont="1"/>
    <xf numFmtId="2" fontId="8" fillId="0" borderId="6" xfId="0" applyNumberFormat="1" applyFont="1" applyBorder="1"/>
    <xf numFmtId="0" fontId="3" fillId="5" borderId="0" xfId="0" applyFont="1" applyFill="1"/>
    <xf numFmtId="2" fontId="4" fillId="0" borderId="6" xfId="0" applyNumberFormat="1" applyFont="1" applyBorder="1"/>
    <xf numFmtId="0" fontId="9" fillId="4" borderId="0" xfId="0" applyFont="1" applyFill="1"/>
    <xf numFmtId="0" fontId="9" fillId="3" borderId="0" xfId="0" applyFont="1" applyFill="1"/>
    <xf numFmtId="0" fontId="9" fillId="0" borderId="0" xfId="0" applyFont="1"/>
    <xf numFmtId="0" fontId="4" fillId="0" borderId="0" xfId="1" applyNumberFormat="1" applyFont="1" applyAlignment="1">
      <alignment horizontal="left" vertical="center"/>
    </xf>
    <xf numFmtId="4" fontId="4" fillId="0" borderId="6" xfId="0" applyNumberFormat="1" applyFont="1" applyBorder="1" applyAlignment="1">
      <alignment horizontal="right"/>
    </xf>
    <xf numFmtId="2" fontId="4" fillId="0" borderId="6" xfId="0" applyNumberFormat="1" applyFont="1" applyBorder="1" applyAlignment="1">
      <alignment horizontal="right"/>
    </xf>
    <xf numFmtId="4" fontId="4" fillId="0" borderId="6" xfId="0" applyNumberFormat="1" applyFont="1" applyBorder="1"/>
    <xf numFmtId="0" fontId="10" fillId="4" borderId="0" xfId="0" applyFont="1" applyFill="1"/>
    <xf numFmtId="2" fontId="6" fillId="0" borderId="0" xfId="0" applyNumberFormat="1" applyFont="1"/>
    <xf numFmtId="2" fontId="4" fillId="6" borderId="6" xfId="0" applyNumberFormat="1" applyFont="1" applyFill="1" applyBorder="1"/>
    <xf numFmtId="0" fontId="2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5DA56-AB88-4DB2-9BBB-123A94728A1F}">
  <sheetPr>
    <pageSetUpPr fitToPage="1"/>
  </sheetPr>
  <dimension ref="A1:X75"/>
  <sheetViews>
    <sheetView tabSelected="1" topLeftCell="A37" zoomScale="85" zoomScaleNormal="85" workbookViewId="0">
      <pane xSplit="1" topLeftCell="B1" activePane="topRight" state="frozen"/>
      <selection activeCell="A23" sqref="A23"/>
      <selection pane="topRight" activeCell="AD41" sqref="AD41"/>
    </sheetView>
  </sheetViews>
  <sheetFormatPr defaultRowHeight="14.5" x14ac:dyDescent="0.35"/>
  <cols>
    <col min="1" max="1" width="31.26953125" bestFit="1" customWidth="1"/>
    <col min="2" max="3" width="2" customWidth="1"/>
    <col min="5" max="5" width="2.08984375" customWidth="1"/>
    <col min="7" max="7" width="2.36328125" customWidth="1"/>
    <col min="9" max="9" width="2.26953125" customWidth="1"/>
    <col min="11" max="11" width="2" customWidth="1"/>
    <col min="13" max="13" width="1.81640625" customWidth="1"/>
    <col min="15" max="15" width="1.7265625" customWidth="1"/>
    <col min="17" max="17" width="2" customWidth="1"/>
    <col min="19" max="19" width="2" customWidth="1"/>
    <col min="21" max="21" width="2" customWidth="1"/>
  </cols>
  <sheetData>
    <row r="1" spans="1:22" ht="18.5" x14ac:dyDescent="0.45">
      <c r="A1" s="21" t="s">
        <v>67</v>
      </c>
    </row>
    <row r="2" spans="1:22" x14ac:dyDescent="0.35">
      <c r="A2" s="53" t="s">
        <v>0</v>
      </c>
      <c r="B2" s="53"/>
    </row>
    <row r="3" spans="1:22" ht="22.5" thickBot="1" x14ac:dyDescent="0.4">
      <c r="A3" s="2"/>
      <c r="B3" s="3"/>
      <c r="C3" s="23"/>
      <c r="D3" s="22" t="s">
        <v>47</v>
      </c>
      <c r="E3" s="19"/>
      <c r="F3" s="22" t="s">
        <v>48</v>
      </c>
      <c r="G3" s="24"/>
      <c r="H3" s="22" t="s">
        <v>49</v>
      </c>
      <c r="I3" s="19"/>
      <c r="J3" s="22" t="s">
        <v>50</v>
      </c>
      <c r="K3" s="19"/>
      <c r="L3" s="22" t="s">
        <v>51</v>
      </c>
      <c r="M3" s="19"/>
      <c r="N3" s="25" t="s">
        <v>52</v>
      </c>
      <c r="O3" s="19"/>
      <c r="P3" s="22" t="s">
        <v>55</v>
      </c>
      <c r="Q3" s="19"/>
      <c r="R3" s="22" t="s">
        <v>66</v>
      </c>
      <c r="S3" s="19"/>
      <c r="T3" s="22" t="s">
        <v>65</v>
      </c>
      <c r="U3" s="19"/>
      <c r="V3" s="22" t="s">
        <v>64</v>
      </c>
    </row>
    <row r="4" spans="1:22" x14ac:dyDescent="0.35">
      <c r="A4" s="2"/>
      <c r="B4" s="3"/>
      <c r="C4" s="23"/>
      <c r="D4" s="26" t="s">
        <v>53</v>
      </c>
      <c r="E4" s="19"/>
      <c r="F4" s="26" t="s">
        <v>53</v>
      </c>
      <c r="G4" s="24"/>
      <c r="H4" s="26" t="s">
        <v>53</v>
      </c>
      <c r="I4" s="19"/>
      <c r="J4" s="26" t="s">
        <v>53</v>
      </c>
      <c r="K4" s="19"/>
      <c r="L4" s="26" t="s">
        <v>53</v>
      </c>
      <c r="M4" s="19"/>
      <c r="N4" s="26" t="s">
        <v>53</v>
      </c>
      <c r="O4" s="19"/>
      <c r="P4" s="27" t="s">
        <v>53</v>
      </c>
      <c r="Q4" s="19"/>
      <c r="R4" s="27" t="s">
        <v>53</v>
      </c>
      <c r="S4" s="19"/>
      <c r="T4" s="27" t="s">
        <v>53</v>
      </c>
      <c r="U4" s="19"/>
      <c r="V4" s="27" t="s">
        <v>53</v>
      </c>
    </row>
    <row r="5" spans="1:22" x14ac:dyDescent="0.35">
      <c r="A5" s="4" t="s">
        <v>1</v>
      </c>
      <c r="B5" s="3"/>
      <c r="C5" s="23"/>
      <c r="D5" s="26" t="s">
        <v>54</v>
      </c>
      <c r="E5" s="19"/>
      <c r="F5" s="26" t="s">
        <v>54</v>
      </c>
      <c r="G5" s="24"/>
      <c r="H5" s="26" t="s">
        <v>54</v>
      </c>
      <c r="I5" s="19"/>
      <c r="J5" s="26" t="s">
        <v>54</v>
      </c>
      <c r="K5" s="19"/>
      <c r="L5" s="26" t="s">
        <v>54</v>
      </c>
      <c r="M5" s="19"/>
      <c r="N5" s="26" t="s">
        <v>54</v>
      </c>
      <c r="O5" s="19"/>
      <c r="P5" s="26" t="s">
        <v>54</v>
      </c>
      <c r="Q5" s="19"/>
      <c r="R5" s="26" t="s">
        <v>54</v>
      </c>
      <c r="S5" s="19"/>
      <c r="T5" s="26" t="s">
        <v>54</v>
      </c>
      <c r="U5" s="19"/>
      <c r="V5" s="26" t="s">
        <v>54</v>
      </c>
    </row>
    <row r="6" spans="1:22" x14ac:dyDescent="0.35">
      <c r="A6" s="2" t="s">
        <v>2</v>
      </c>
      <c r="B6" s="3"/>
      <c r="C6" s="23"/>
      <c r="D6" s="28">
        <v>104944.97</v>
      </c>
      <c r="E6" s="19"/>
      <c r="F6" s="28">
        <v>106101.91</v>
      </c>
      <c r="G6" s="24"/>
      <c r="H6" s="28">
        <v>91208.87</v>
      </c>
      <c r="I6" s="19"/>
      <c r="J6" s="7">
        <v>140135.5</v>
      </c>
      <c r="K6" s="19"/>
      <c r="L6" s="7">
        <v>251521.37</v>
      </c>
      <c r="M6" s="19"/>
      <c r="N6" s="28">
        <v>194247.73</v>
      </c>
      <c r="O6" s="19"/>
      <c r="P6" s="28">
        <v>241271.24</v>
      </c>
      <c r="Q6" s="19"/>
      <c r="R6" s="28">
        <v>270972.84999999998</v>
      </c>
      <c r="S6" s="19"/>
      <c r="T6" s="28">
        <v>212838.15</v>
      </c>
      <c r="U6" s="19"/>
      <c r="V6" s="28"/>
    </row>
    <row r="7" spans="1:22" x14ac:dyDescent="0.35">
      <c r="A7" s="2"/>
      <c r="B7" s="3"/>
      <c r="C7" s="23"/>
      <c r="D7" s="29">
        <f>SUM(D6:D6)</f>
        <v>104944.97</v>
      </c>
      <c r="E7" s="19"/>
      <c r="F7" s="29">
        <f>SUM(F6:F6)</f>
        <v>106101.91</v>
      </c>
      <c r="G7" s="24"/>
      <c r="H7" s="29">
        <f>SUM(H6:H6)</f>
        <v>91208.87</v>
      </c>
      <c r="I7" s="19"/>
      <c r="J7" s="29">
        <f>SUM(J6:J6)</f>
        <v>140135.5</v>
      </c>
      <c r="K7" s="19"/>
      <c r="L7" s="29">
        <f>SUM(L6:L6)</f>
        <v>251521.37</v>
      </c>
      <c r="M7" s="19"/>
      <c r="N7" s="29">
        <f>SUM(N6:N6)</f>
        <v>194247.73</v>
      </c>
      <c r="O7" s="19"/>
      <c r="P7" s="29">
        <f>SUM(P6:P6)</f>
        <v>241271.24</v>
      </c>
      <c r="Q7" s="19"/>
      <c r="R7" s="29">
        <f>SUM(R6:R6)</f>
        <v>270972.84999999998</v>
      </c>
      <c r="S7" s="19"/>
      <c r="T7" s="29">
        <f>SUM(T6:T6)</f>
        <v>212838.15</v>
      </c>
      <c r="U7" s="19"/>
      <c r="V7" s="29">
        <f>SUM(V6:V6)</f>
        <v>0</v>
      </c>
    </row>
    <row r="8" spans="1:22" ht="22.5" thickBot="1" x14ac:dyDescent="0.4">
      <c r="A8" s="2"/>
      <c r="B8" s="3"/>
      <c r="C8" s="23"/>
      <c r="D8" s="22" t="s">
        <v>47</v>
      </c>
      <c r="E8" s="19"/>
      <c r="F8" s="22" t="s">
        <v>48</v>
      </c>
      <c r="G8" s="24"/>
      <c r="H8" s="22" t="s">
        <v>49</v>
      </c>
      <c r="I8" s="19"/>
      <c r="J8" s="22" t="s">
        <v>50</v>
      </c>
      <c r="K8" s="19"/>
      <c r="L8" s="22" t="s">
        <v>51</v>
      </c>
      <c r="M8" s="19"/>
      <c r="N8" s="25" t="s">
        <v>52</v>
      </c>
      <c r="O8" s="19"/>
      <c r="P8" s="22" t="s">
        <v>55</v>
      </c>
      <c r="Q8" s="19"/>
      <c r="R8" s="22" t="s">
        <v>66</v>
      </c>
      <c r="S8" s="19"/>
      <c r="T8" s="22" t="s">
        <v>65</v>
      </c>
      <c r="U8" s="19"/>
      <c r="V8" s="22" t="s">
        <v>64</v>
      </c>
    </row>
    <row r="9" spans="1:22" x14ac:dyDescent="0.35">
      <c r="A9" s="4" t="s">
        <v>57</v>
      </c>
      <c r="B9" s="3"/>
      <c r="C9" s="50"/>
      <c r="D9" s="51">
        <v>32264</v>
      </c>
      <c r="E9" s="44"/>
      <c r="F9" s="51">
        <v>32264</v>
      </c>
      <c r="G9" s="43"/>
      <c r="H9" s="51">
        <v>30000</v>
      </c>
      <c r="I9" s="44"/>
      <c r="J9" s="51">
        <v>30000</v>
      </c>
      <c r="K9" s="44"/>
      <c r="L9" s="51">
        <v>30000</v>
      </c>
      <c r="M9" s="44"/>
      <c r="N9" s="51">
        <v>30000</v>
      </c>
      <c r="O9" s="44"/>
      <c r="P9" s="51">
        <v>33000</v>
      </c>
      <c r="Q9" s="44"/>
      <c r="R9" s="51">
        <v>33000</v>
      </c>
      <c r="S9" s="44"/>
      <c r="T9" s="51">
        <v>21024.17</v>
      </c>
      <c r="U9" s="44"/>
      <c r="V9" s="51">
        <v>42000</v>
      </c>
    </row>
    <row r="10" spans="1:22" x14ac:dyDescent="0.35">
      <c r="A10" s="4" t="s">
        <v>58</v>
      </c>
      <c r="B10" s="3"/>
      <c r="C10" s="50"/>
      <c r="D10" s="51"/>
      <c r="E10" s="44"/>
      <c r="F10" s="51">
        <v>0</v>
      </c>
      <c r="G10" s="43"/>
      <c r="H10" s="51">
        <v>0</v>
      </c>
      <c r="I10" s="44"/>
      <c r="J10" s="51">
        <v>0</v>
      </c>
      <c r="K10" s="44"/>
      <c r="L10" s="51">
        <v>0</v>
      </c>
      <c r="M10" s="44"/>
      <c r="N10" s="51">
        <v>0</v>
      </c>
      <c r="O10" s="44"/>
      <c r="P10" s="51">
        <v>0</v>
      </c>
      <c r="Q10" s="44"/>
      <c r="R10" s="51">
        <v>0</v>
      </c>
      <c r="S10" s="44"/>
      <c r="T10" s="51">
        <v>0</v>
      </c>
      <c r="U10" s="44"/>
      <c r="V10" s="51">
        <v>0</v>
      </c>
    </row>
    <row r="11" spans="1:22" x14ac:dyDescent="0.35">
      <c r="A11" s="2" t="s">
        <v>61</v>
      </c>
      <c r="B11" s="3"/>
      <c r="C11" s="23"/>
      <c r="D11" s="28">
        <v>1375</v>
      </c>
      <c r="E11" s="19"/>
      <c r="F11" s="28">
        <v>1170</v>
      </c>
      <c r="G11" s="24"/>
      <c r="H11" s="28">
        <v>1270</v>
      </c>
      <c r="I11" s="19"/>
      <c r="J11" s="28">
        <v>1960</v>
      </c>
      <c r="K11" s="19"/>
      <c r="L11" s="28">
        <v>685</v>
      </c>
      <c r="M11" s="19"/>
      <c r="N11" s="7">
        <v>1915</v>
      </c>
      <c r="O11" s="19"/>
      <c r="P11" s="7">
        <v>970</v>
      </c>
      <c r="Q11" s="19"/>
      <c r="R11" s="7">
        <v>2773.48</v>
      </c>
      <c r="S11" s="19"/>
      <c r="T11" s="7">
        <v>4743.3500000000004</v>
      </c>
      <c r="U11" s="19"/>
      <c r="V11" s="7">
        <v>11500</v>
      </c>
    </row>
    <row r="12" spans="1:22" x14ac:dyDescent="0.35">
      <c r="A12" s="2" t="s">
        <v>3</v>
      </c>
      <c r="B12" s="3"/>
      <c r="C12" s="23"/>
      <c r="D12" s="28">
        <v>1125</v>
      </c>
      <c r="E12" s="19"/>
      <c r="F12" s="28">
        <v>0</v>
      </c>
      <c r="G12" s="24"/>
      <c r="H12" s="28">
        <v>0</v>
      </c>
      <c r="I12" s="19"/>
      <c r="J12" s="28">
        <v>1375</v>
      </c>
      <c r="K12" s="19"/>
      <c r="L12" s="28">
        <v>1005</v>
      </c>
      <c r="M12" s="19"/>
      <c r="N12" s="7">
        <v>0</v>
      </c>
      <c r="O12" s="19"/>
      <c r="P12" s="7">
        <v>2750</v>
      </c>
      <c r="Q12" s="19"/>
      <c r="R12" s="7">
        <v>0</v>
      </c>
      <c r="S12" s="19"/>
      <c r="T12" s="7">
        <v>0</v>
      </c>
      <c r="U12" s="19"/>
      <c r="V12" s="7">
        <v>1375</v>
      </c>
    </row>
    <row r="13" spans="1:22" x14ac:dyDescent="0.35">
      <c r="A13" s="2" t="s">
        <v>4</v>
      </c>
      <c r="B13" s="3"/>
      <c r="C13" s="23"/>
      <c r="D13" s="28">
        <v>0</v>
      </c>
      <c r="E13" s="19"/>
      <c r="F13" s="28">
        <v>0</v>
      </c>
      <c r="G13" s="24"/>
      <c r="H13" s="28">
        <v>10683.27</v>
      </c>
      <c r="I13" s="19"/>
      <c r="J13" s="28">
        <v>0</v>
      </c>
      <c r="K13" s="19"/>
      <c r="L13" s="28">
        <v>0</v>
      </c>
      <c r="M13" s="19"/>
      <c r="N13" s="7">
        <v>0</v>
      </c>
      <c r="O13" s="19"/>
      <c r="P13" s="7">
        <v>25073.46</v>
      </c>
      <c r="Q13" s="19"/>
      <c r="R13" s="7">
        <v>8863.2999999999993</v>
      </c>
      <c r="S13" s="19"/>
      <c r="T13" s="7">
        <v>0</v>
      </c>
      <c r="U13" s="19"/>
      <c r="V13" s="7">
        <v>0</v>
      </c>
    </row>
    <row r="14" spans="1:22" x14ac:dyDescent="0.35">
      <c r="A14" s="2" t="s">
        <v>5</v>
      </c>
      <c r="B14" s="3"/>
      <c r="C14" s="23"/>
      <c r="D14" s="28">
        <v>70.260000000000005</v>
      </c>
      <c r="E14" s="19"/>
      <c r="F14" s="28">
        <v>0</v>
      </c>
      <c r="G14" s="24"/>
      <c r="H14" s="28">
        <v>0</v>
      </c>
      <c r="I14" s="19"/>
      <c r="J14" s="28">
        <v>70.03</v>
      </c>
      <c r="K14" s="19"/>
      <c r="L14" s="28">
        <v>0</v>
      </c>
      <c r="M14" s="19"/>
      <c r="N14" s="7">
        <v>0</v>
      </c>
      <c r="O14" s="19"/>
      <c r="P14" s="7">
        <v>0</v>
      </c>
      <c r="Q14" s="19"/>
      <c r="R14" s="7">
        <v>0</v>
      </c>
      <c r="S14" s="19"/>
      <c r="T14" s="7">
        <v>0</v>
      </c>
      <c r="U14" s="19"/>
      <c r="V14" s="7">
        <v>0</v>
      </c>
    </row>
    <row r="15" spans="1:22" x14ac:dyDescent="0.35">
      <c r="A15" s="2" t="s">
        <v>6</v>
      </c>
      <c r="B15" s="3"/>
      <c r="C15" s="23"/>
      <c r="D15" s="28">
        <v>0</v>
      </c>
      <c r="E15" s="19"/>
      <c r="F15" s="28">
        <v>0</v>
      </c>
      <c r="G15" s="24"/>
      <c r="H15" s="28">
        <v>0</v>
      </c>
      <c r="I15" s="19"/>
      <c r="J15" s="28">
        <v>0</v>
      </c>
      <c r="K15" s="19"/>
      <c r="L15" s="28">
        <v>0</v>
      </c>
      <c r="M15" s="19"/>
      <c r="N15" s="7">
        <v>0</v>
      </c>
      <c r="O15" s="19"/>
      <c r="P15" s="7">
        <v>0</v>
      </c>
      <c r="Q15" s="19"/>
      <c r="R15" s="7">
        <v>0</v>
      </c>
      <c r="S15" s="19"/>
      <c r="T15" s="7">
        <v>0</v>
      </c>
      <c r="U15" s="19"/>
      <c r="V15" s="7">
        <v>0</v>
      </c>
    </row>
    <row r="16" spans="1:22" x14ac:dyDescent="0.35">
      <c r="A16" s="2" t="s">
        <v>7</v>
      </c>
      <c r="B16" s="3"/>
      <c r="C16" s="23"/>
      <c r="D16" s="28">
        <v>2160.96</v>
      </c>
      <c r="E16" s="19"/>
      <c r="F16" s="28">
        <v>8638.2999999999993</v>
      </c>
      <c r="G16" s="24"/>
      <c r="H16" s="28">
        <v>34861.25</v>
      </c>
      <c r="I16" s="19"/>
      <c r="J16" s="28">
        <v>124011.9</v>
      </c>
      <c r="K16" s="19"/>
      <c r="L16" s="28">
        <v>57198.95</v>
      </c>
      <c r="M16" s="19"/>
      <c r="N16" s="7">
        <v>45898.58</v>
      </c>
      <c r="O16" s="19"/>
      <c r="P16" s="7">
        <v>4596.42</v>
      </c>
      <c r="Q16" s="19"/>
      <c r="R16" s="7">
        <v>7009.97</v>
      </c>
      <c r="S16" s="19"/>
      <c r="T16" s="7">
        <v>0</v>
      </c>
      <c r="U16" s="19"/>
      <c r="V16" s="7">
        <v>0</v>
      </c>
    </row>
    <row r="17" spans="1:22" x14ac:dyDescent="0.35">
      <c r="A17" s="5"/>
      <c r="B17" s="3"/>
      <c r="C17" s="50"/>
      <c r="D17" s="42">
        <f>SUM(D11:D16)</f>
        <v>4731.22</v>
      </c>
      <c r="E17" s="44"/>
      <c r="F17" s="42">
        <f>SUM(F11:F16)</f>
        <v>9808.2999999999993</v>
      </c>
      <c r="G17" s="43"/>
      <c r="H17" s="42">
        <f>SUM(H11:H16)</f>
        <v>46814.520000000004</v>
      </c>
      <c r="I17" s="44"/>
      <c r="J17" s="42">
        <f>SUM(J11:J16)</f>
        <v>127416.93</v>
      </c>
      <c r="K17" s="44"/>
      <c r="L17" s="42">
        <f>SUM(L11:L16)</f>
        <v>58888.95</v>
      </c>
      <c r="M17" s="44"/>
      <c r="N17" s="42">
        <f>SUM(N11:N16)</f>
        <v>47813.58</v>
      </c>
      <c r="O17" s="44"/>
      <c r="P17" s="42">
        <f>SUM(P11:P16)</f>
        <v>33389.879999999997</v>
      </c>
      <c r="Q17" s="44"/>
      <c r="R17" s="42">
        <f>SUM(R11:R16)</f>
        <v>18646.75</v>
      </c>
      <c r="S17" s="44"/>
      <c r="T17" s="42">
        <f>SUM(T11:T16)</f>
        <v>4743.3500000000004</v>
      </c>
      <c r="U17" s="44"/>
      <c r="V17" s="42">
        <f>SUM(V11:V16)</f>
        <v>12875</v>
      </c>
    </row>
    <row r="18" spans="1:22" x14ac:dyDescent="0.35">
      <c r="A18" s="41" t="s">
        <v>56</v>
      </c>
      <c r="B18" s="3"/>
      <c r="C18" s="23"/>
      <c r="D18" s="7"/>
      <c r="E18" s="19"/>
      <c r="F18" s="7"/>
      <c r="G18" s="24"/>
      <c r="H18" s="7"/>
      <c r="I18" s="19"/>
      <c r="J18" s="7"/>
      <c r="K18" s="19"/>
      <c r="L18" s="7"/>
      <c r="M18" s="19"/>
      <c r="N18" s="7"/>
      <c r="O18" s="19"/>
      <c r="P18" s="7">
        <v>1000</v>
      </c>
      <c r="Q18" s="19"/>
      <c r="R18" s="7">
        <v>-1000</v>
      </c>
      <c r="S18" s="19"/>
      <c r="T18" s="7"/>
      <c r="U18" s="19"/>
      <c r="V18" s="7"/>
    </row>
    <row r="19" spans="1:22" x14ac:dyDescent="0.35">
      <c r="A19" s="2" t="s">
        <v>8</v>
      </c>
      <c r="B19" s="3"/>
      <c r="C19" s="23"/>
      <c r="D19" s="28">
        <v>0</v>
      </c>
      <c r="E19" s="19"/>
      <c r="F19" s="28">
        <v>0</v>
      </c>
      <c r="G19" s="24"/>
      <c r="H19" s="28">
        <v>0</v>
      </c>
      <c r="I19" s="19"/>
      <c r="J19" s="28">
        <v>0</v>
      </c>
      <c r="K19" s="19"/>
      <c r="L19" s="28">
        <v>0</v>
      </c>
      <c r="M19" s="19"/>
      <c r="N19" s="7">
        <v>0</v>
      </c>
      <c r="O19" s="19"/>
      <c r="P19" s="7">
        <v>0</v>
      </c>
      <c r="Q19" s="19"/>
      <c r="R19" s="7">
        <v>0</v>
      </c>
      <c r="S19" s="19"/>
      <c r="T19" s="7">
        <v>0</v>
      </c>
      <c r="U19" s="19"/>
      <c r="V19" s="7">
        <v>0</v>
      </c>
    </row>
    <row r="20" spans="1:22" x14ac:dyDescent="0.35">
      <c r="A20" s="4" t="s">
        <v>9</v>
      </c>
      <c r="B20" s="3"/>
      <c r="C20" s="50"/>
      <c r="D20" s="47">
        <f>SUM(D9:D10,D17)</f>
        <v>36995.22</v>
      </c>
      <c r="E20" s="44"/>
      <c r="F20" s="47">
        <f>SUM(F9:F10,F17)</f>
        <v>42072.3</v>
      </c>
      <c r="G20" s="43"/>
      <c r="H20" s="47">
        <f>SUM(H9:H10,H17)</f>
        <v>76814.52</v>
      </c>
      <c r="I20" s="44"/>
      <c r="J20" s="47">
        <f>SUM(J9:J10,J17)</f>
        <v>157416.93</v>
      </c>
      <c r="K20" s="44"/>
      <c r="L20" s="47">
        <f>SUM(L9:L10,L17)</f>
        <v>88888.95</v>
      </c>
      <c r="M20" s="44"/>
      <c r="N20" s="48">
        <f>SUM(N9,N17,N19)</f>
        <v>77813.58</v>
      </c>
      <c r="O20" s="44"/>
      <c r="P20" s="48">
        <f>SUM(P9,P17,P18,P19)</f>
        <v>67389.88</v>
      </c>
      <c r="Q20" s="44"/>
      <c r="R20" s="48">
        <f>SUM(R9,R17,R18,R19)</f>
        <v>50646.75</v>
      </c>
      <c r="S20" s="44"/>
      <c r="T20" s="48">
        <f>SUM(T9,T17,T19)</f>
        <v>25767.519999999997</v>
      </c>
      <c r="U20" s="44"/>
      <c r="V20" s="48">
        <f>SUM(V9,V17,V19)</f>
        <v>54875</v>
      </c>
    </row>
    <row r="21" spans="1:22" x14ac:dyDescent="0.35">
      <c r="A21" s="4"/>
      <c r="B21" s="6"/>
      <c r="C21" s="23"/>
      <c r="D21" s="28"/>
      <c r="E21" s="19"/>
      <c r="G21" s="24"/>
      <c r="I21" s="19"/>
      <c r="J21" s="28"/>
      <c r="K21" s="19"/>
      <c r="L21" s="28"/>
      <c r="M21" s="19"/>
      <c r="N21" s="30"/>
      <c r="O21" s="19"/>
      <c r="P21" s="28"/>
      <c r="Q21" s="19"/>
      <c r="R21" s="28"/>
      <c r="S21" s="19"/>
      <c r="T21" s="28"/>
      <c r="U21" s="19"/>
      <c r="V21" s="28"/>
    </row>
    <row r="22" spans="1:22" x14ac:dyDescent="0.35">
      <c r="A22" s="4"/>
      <c r="B22" s="6"/>
      <c r="C22" s="23"/>
      <c r="D22" s="28"/>
      <c r="E22" s="19"/>
      <c r="G22" s="24"/>
      <c r="I22" s="19"/>
      <c r="J22" s="28"/>
      <c r="K22" s="19"/>
      <c r="L22" s="28"/>
      <c r="M22" s="19"/>
      <c r="N22" s="30"/>
      <c r="O22" s="19"/>
      <c r="P22" s="28"/>
      <c r="Q22" s="19"/>
      <c r="R22" s="28"/>
      <c r="S22" s="19"/>
      <c r="T22" s="28"/>
      <c r="U22" s="19"/>
      <c r="V22" s="28"/>
    </row>
    <row r="23" spans="1:22" x14ac:dyDescent="0.35">
      <c r="A23" s="1" t="s">
        <v>10</v>
      </c>
      <c r="B23" s="7"/>
      <c r="D23" s="28"/>
      <c r="J23" s="28"/>
      <c r="L23" s="28"/>
      <c r="N23" s="30"/>
      <c r="P23" s="28"/>
      <c r="R23" s="28"/>
      <c r="T23" s="28"/>
      <c r="V23" s="28"/>
    </row>
    <row r="24" spans="1:22" ht="22.5" thickBot="1" x14ac:dyDescent="0.4">
      <c r="A24" s="8"/>
      <c r="B24" s="9"/>
      <c r="C24" s="24"/>
      <c r="D24" s="22" t="s">
        <v>47</v>
      </c>
      <c r="E24" s="19"/>
      <c r="F24" s="22" t="s">
        <v>48</v>
      </c>
      <c r="G24" s="24"/>
      <c r="H24" s="22" t="s">
        <v>49</v>
      </c>
      <c r="I24" s="19"/>
      <c r="J24" s="22" t="s">
        <v>50</v>
      </c>
      <c r="K24" s="19"/>
      <c r="L24" s="22" t="s">
        <v>51</v>
      </c>
      <c r="M24" s="19"/>
      <c r="N24" s="25" t="s">
        <v>52</v>
      </c>
      <c r="O24" s="19"/>
      <c r="P24" s="22" t="s">
        <v>55</v>
      </c>
      <c r="Q24" s="19"/>
      <c r="R24" s="22" t="s">
        <v>66</v>
      </c>
      <c r="S24" s="19"/>
      <c r="T24" s="22" t="s">
        <v>65</v>
      </c>
      <c r="U24" s="19"/>
      <c r="V24" s="22" t="s">
        <v>64</v>
      </c>
    </row>
    <row r="25" spans="1:22" x14ac:dyDescent="0.35">
      <c r="A25" s="8"/>
      <c r="B25" s="9"/>
      <c r="C25" s="24"/>
      <c r="D25" s="26" t="s">
        <v>53</v>
      </c>
      <c r="E25" s="19"/>
      <c r="F25" s="26" t="s">
        <v>53</v>
      </c>
      <c r="G25" s="24"/>
      <c r="H25" s="26" t="s">
        <v>53</v>
      </c>
      <c r="I25" s="19"/>
      <c r="J25" s="26" t="s">
        <v>53</v>
      </c>
      <c r="K25" s="19"/>
      <c r="L25" s="26" t="s">
        <v>53</v>
      </c>
      <c r="M25" s="19"/>
      <c r="N25" s="26" t="s">
        <v>53</v>
      </c>
      <c r="O25" s="19"/>
      <c r="P25" s="26" t="s">
        <v>53</v>
      </c>
      <c r="Q25" s="19"/>
      <c r="R25" s="26" t="s">
        <v>53</v>
      </c>
      <c r="S25" s="19"/>
      <c r="T25" s="26" t="s">
        <v>53</v>
      </c>
      <c r="U25" s="19"/>
      <c r="V25" s="26" t="s">
        <v>53</v>
      </c>
    </row>
    <row r="26" spans="1:22" x14ac:dyDescent="0.35">
      <c r="A26" s="4" t="s">
        <v>11</v>
      </c>
      <c r="B26" s="9"/>
      <c r="C26" s="24"/>
      <c r="D26" s="28"/>
      <c r="E26" s="19"/>
      <c r="F26" s="28"/>
      <c r="G26" s="24"/>
      <c r="H26" s="28"/>
      <c r="I26" s="19"/>
      <c r="J26" s="28"/>
      <c r="K26" s="19"/>
      <c r="L26" s="28"/>
      <c r="M26" s="19"/>
      <c r="N26" s="28"/>
      <c r="O26" s="19"/>
      <c r="P26" s="28"/>
      <c r="Q26" s="19"/>
      <c r="R26" s="28"/>
      <c r="S26" s="19"/>
      <c r="T26" s="28"/>
      <c r="U26" s="19"/>
      <c r="V26" s="28"/>
    </row>
    <row r="27" spans="1:22" x14ac:dyDescent="0.35">
      <c r="A27" s="10" t="s">
        <v>12</v>
      </c>
      <c r="B27" s="9"/>
      <c r="C27" s="24"/>
      <c r="D27" s="28">
        <v>3280</v>
      </c>
      <c r="E27" s="19"/>
      <c r="F27" s="28">
        <v>3280</v>
      </c>
      <c r="G27" s="24"/>
      <c r="H27" s="28">
        <v>3290</v>
      </c>
      <c r="I27" s="19"/>
      <c r="J27" s="28">
        <v>3928.8</v>
      </c>
      <c r="K27" s="19"/>
      <c r="L27" s="28">
        <v>3300</v>
      </c>
      <c r="M27" s="19"/>
      <c r="N27" s="28">
        <v>3300</v>
      </c>
      <c r="O27" s="19"/>
      <c r="P27" s="28">
        <v>4360</v>
      </c>
      <c r="Q27" s="19"/>
      <c r="R27" s="28">
        <v>3177</v>
      </c>
      <c r="S27" s="19"/>
      <c r="T27" s="7">
        <v>2268</v>
      </c>
      <c r="U27" s="19"/>
      <c r="V27" s="28">
        <v>3500</v>
      </c>
    </row>
    <row r="28" spans="1:22" x14ac:dyDescent="0.35">
      <c r="A28" s="10" t="s">
        <v>13</v>
      </c>
      <c r="B28" s="11"/>
      <c r="C28" s="24"/>
      <c r="D28" s="28">
        <v>84</v>
      </c>
      <c r="E28" s="19"/>
      <c r="F28" s="28">
        <v>87.5</v>
      </c>
      <c r="G28" s="24"/>
      <c r="H28" s="28">
        <v>84</v>
      </c>
      <c r="I28" s="19"/>
      <c r="J28" s="28">
        <v>93</v>
      </c>
      <c r="K28" s="19"/>
      <c r="L28" s="28">
        <v>93</v>
      </c>
      <c r="M28" s="19"/>
      <c r="N28" s="28">
        <v>117.5</v>
      </c>
      <c r="O28" s="19"/>
      <c r="P28" s="28">
        <v>119</v>
      </c>
      <c r="Q28" s="19"/>
      <c r="R28" s="28">
        <v>148.80000000000001</v>
      </c>
      <c r="S28" s="19"/>
      <c r="T28" s="7">
        <v>0</v>
      </c>
      <c r="U28" s="19"/>
      <c r="V28" s="28">
        <v>160</v>
      </c>
    </row>
    <row r="29" spans="1:22" x14ac:dyDescent="0.35">
      <c r="A29" s="10" t="s">
        <v>14</v>
      </c>
      <c r="B29" s="9"/>
      <c r="C29" s="24"/>
      <c r="D29" s="28">
        <v>0</v>
      </c>
      <c r="E29" s="19"/>
      <c r="F29" s="28">
        <v>0</v>
      </c>
      <c r="G29" s="24"/>
      <c r="H29" s="28">
        <v>0</v>
      </c>
      <c r="I29" s="19"/>
      <c r="J29" s="28">
        <v>90</v>
      </c>
      <c r="K29" s="19"/>
      <c r="L29" s="28">
        <v>0</v>
      </c>
      <c r="M29" s="19"/>
      <c r="N29" s="28">
        <v>0</v>
      </c>
      <c r="O29" s="19"/>
      <c r="P29" s="28">
        <v>0</v>
      </c>
      <c r="Q29" s="19"/>
      <c r="R29" s="28">
        <v>5480</v>
      </c>
      <c r="S29" s="19"/>
      <c r="T29" s="7">
        <v>0</v>
      </c>
      <c r="U29" s="19"/>
      <c r="V29" s="28">
        <v>5000</v>
      </c>
    </row>
    <row r="30" spans="1:22" x14ac:dyDescent="0.35">
      <c r="A30" s="10" t="s">
        <v>15</v>
      </c>
      <c r="B30" s="9"/>
      <c r="C30" s="24"/>
      <c r="D30" s="28">
        <v>179.67</v>
      </c>
      <c r="E30" s="19"/>
      <c r="F30" s="28">
        <v>3326.28</v>
      </c>
      <c r="G30" s="24"/>
      <c r="H30" s="28">
        <v>798.82</v>
      </c>
      <c r="I30" s="19"/>
      <c r="J30" s="28">
        <v>340</v>
      </c>
      <c r="K30" s="19"/>
      <c r="L30" s="28">
        <v>97518.44</v>
      </c>
      <c r="M30" s="19"/>
      <c r="N30" s="28">
        <v>4119.5</v>
      </c>
      <c r="O30" s="19"/>
      <c r="P30" s="28">
        <v>6925.6</v>
      </c>
      <c r="Q30" s="19"/>
      <c r="R30" s="28">
        <v>5634</v>
      </c>
      <c r="S30" s="19"/>
      <c r="T30" s="7">
        <v>160.80000000000001</v>
      </c>
      <c r="U30" s="19"/>
      <c r="V30" s="28">
        <v>46000</v>
      </c>
    </row>
    <row r="31" spans="1:22" s="45" customFormat="1" x14ac:dyDescent="0.35">
      <c r="A31" s="12"/>
      <c r="B31" s="11"/>
      <c r="C31" s="43"/>
      <c r="D31" s="42">
        <f>SUM(D27:D30)</f>
        <v>3543.67</v>
      </c>
      <c r="E31" s="44"/>
      <c r="F31" s="42">
        <f>SUM(F27:F30)</f>
        <v>6693.7800000000007</v>
      </c>
      <c r="G31" s="43"/>
      <c r="H31" s="42">
        <f>SUM(H27:H30)</f>
        <v>4172.82</v>
      </c>
      <c r="I31" s="44"/>
      <c r="J31" s="42">
        <f>SUM(J27:J30)</f>
        <v>4451.8</v>
      </c>
      <c r="K31" s="44"/>
      <c r="L31" s="42">
        <f>SUM(L27:L30)</f>
        <v>100911.44</v>
      </c>
      <c r="M31" s="44"/>
      <c r="N31" s="42">
        <f>SUM(N27:N30)</f>
        <v>7537</v>
      </c>
      <c r="O31" s="44"/>
      <c r="P31" s="42">
        <f>SUM(P27:P30)</f>
        <v>11404.6</v>
      </c>
      <c r="Q31" s="44"/>
      <c r="R31" s="42">
        <f>SUM(R27:R30)</f>
        <v>14439.8</v>
      </c>
      <c r="S31" s="44"/>
      <c r="T31" s="42">
        <f>SUM(T27:T30)</f>
        <v>2428.8000000000002</v>
      </c>
      <c r="U31" s="44"/>
      <c r="V31" s="42">
        <f>SUM(V27:V30)</f>
        <v>54660</v>
      </c>
    </row>
    <row r="32" spans="1:22" x14ac:dyDescent="0.35">
      <c r="A32" s="12" t="s">
        <v>62</v>
      </c>
      <c r="B32" s="9"/>
      <c r="C32" s="24"/>
      <c r="D32" s="28"/>
      <c r="E32" s="19"/>
      <c r="F32" s="28"/>
      <c r="G32" s="24"/>
      <c r="H32" s="28"/>
      <c r="I32" s="19"/>
      <c r="J32" s="28"/>
      <c r="K32" s="19"/>
      <c r="L32" s="28"/>
      <c r="M32" s="19"/>
      <c r="N32" s="28"/>
      <c r="O32" s="19"/>
      <c r="P32" s="28"/>
      <c r="Q32" s="19"/>
      <c r="R32" s="28"/>
      <c r="S32" s="19"/>
      <c r="T32" s="28"/>
      <c r="U32" s="19"/>
      <c r="V32" s="28"/>
    </row>
    <row r="33" spans="1:22" x14ac:dyDescent="0.35">
      <c r="A33" s="10" t="s">
        <v>16</v>
      </c>
      <c r="B33" s="9"/>
      <c r="C33" s="24"/>
      <c r="D33" s="28">
        <v>1800</v>
      </c>
      <c r="E33" s="19"/>
      <c r="F33" s="28">
        <v>1800</v>
      </c>
      <c r="G33" s="24"/>
      <c r="H33" s="28">
        <v>1800</v>
      </c>
      <c r="I33" s="19"/>
      <c r="J33" s="28">
        <v>1950</v>
      </c>
      <c r="K33" s="19"/>
      <c r="L33" s="28">
        <v>1800</v>
      </c>
      <c r="M33" s="19"/>
      <c r="N33" s="28">
        <v>1800</v>
      </c>
      <c r="O33" s="19"/>
      <c r="P33" s="28">
        <v>1950</v>
      </c>
      <c r="Q33" s="19"/>
      <c r="R33" s="28">
        <v>2260</v>
      </c>
      <c r="S33" s="19"/>
      <c r="T33" s="7">
        <v>1800</v>
      </c>
      <c r="U33" s="19"/>
      <c r="V33" s="28">
        <v>3600</v>
      </c>
    </row>
    <row r="34" spans="1:22" x14ac:dyDescent="0.35">
      <c r="A34" s="10" t="s">
        <v>59</v>
      </c>
      <c r="B34" s="9"/>
      <c r="C34" s="24"/>
      <c r="D34" s="28">
        <v>1400</v>
      </c>
      <c r="E34" s="19"/>
      <c r="F34" s="28">
        <v>0</v>
      </c>
      <c r="G34" s="24"/>
      <c r="H34" s="28">
        <v>0</v>
      </c>
      <c r="I34" s="19"/>
      <c r="J34" s="28">
        <v>0</v>
      </c>
      <c r="K34" s="19"/>
      <c r="L34" s="28">
        <v>0</v>
      </c>
      <c r="M34" s="19"/>
      <c r="N34" s="28">
        <v>0</v>
      </c>
      <c r="O34" s="19"/>
      <c r="P34" s="28">
        <v>0</v>
      </c>
      <c r="Q34" s="19"/>
      <c r="R34" s="28">
        <v>1948</v>
      </c>
      <c r="S34" s="19"/>
      <c r="T34" s="7">
        <v>2090</v>
      </c>
      <c r="U34" s="19"/>
      <c r="V34" s="28">
        <v>1000</v>
      </c>
    </row>
    <row r="35" spans="1:22" x14ac:dyDescent="0.35">
      <c r="A35" s="10" t="s">
        <v>17</v>
      </c>
      <c r="B35" s="9"/>
      <c r="C35" s="24"/>
      <c r="D35" s="28">
        <v>193.43</v>
      </c>
      <c r="E35" s="19"/>
      <c r="F35" s="28">
        <v>25225.98</v>
      </c>
      <c r="G35" s="24"/>
      <c r="H35" s="28">
        <v>2074.44</v>
      </c>
      <c r="I35" s="19"/>
      <c r="J35" s="28">
        <v>227.73</v>
      </c>
      <c r="K35" s="19"/>
      <c r="L35" s="28">
        <v>4184.9799999999996</v>
      </c>
      <c r="M35" s="19"/>
      <c r="N35" s="28">
        <v>53.5</v>
      </c>
      <c r="O35" s="19"/>
      <c r="P35" s="28">
        <v>72.75</v>
      </c>
      <c r="Q35" s="19"/>
      <c r="R35" s="28">
        <v>50752.99</v>
      </c>
      <c r="S35" s="19"/>
      <c r="T35" s="7">
        <v>74.400000000000006</v>
      </c>
      <c r="U35" s="19"/>
      <c r="V35" s="28">
        <v>4000</v>
      </c>
    </row>
    <row r="36" spans="1:22" s="45" customFormat="1" x14ac:dyDescent="0.35">
      <c r="A36" s="4"/>
      <c r="B36" s="11"/>
      <c r="C36" s="43"/>
      <c r="D36" s="42">
        <f>SUM(D33:D35)</f>
        <v>3393.43</v>
      </c>
      <c r="E36" s="44"/>
      <c r="F36" s="42">
        <f>SUM(F33:F35)</f>
        <v>27025.98</v>
      </c>
      <c r="G36" s="43"/>
      <c r="H36" s="42">
        <f>SUM(H33:H35)</f>
        <v>3874.44</v>
      </c>
      <c r="I36" s="44"/>
      <c r="J36" s="42">
        <f>SUM(J33:J35)</f>
        <v>2177.73</v>
      </c>
      <c r="K36" s="44"/>
      <c r="L36" s="42">
        <f>SUM(L33:L35)</f>
        <v>5984.98</v>
      </c>
      <c r="M36" s="44"/>
      <c r="N36" s="42">
        <f>SUM(N33:N35)</f>
        <v>1853.5</v>
      </c>
      <c r="O36" s="44"/>
      <c r="P36" s="42">
        <f>SUM(P33:P35)</f>
        <v>2022.75</v>
      </c>
      <c r="Q36" s="44"/>
      <c r="R36" s="42">
        <f>SUM(R33:R35)</f>
        <v>54960.99</v>
      </c>
      <c r="S36" s="44"/>
      <c r="T36" s="42">
        <f>SUM(T33:T35)</f>
        <v>3964.4</v>
      </c>
      <c r="U36" s="44"/>
      <c r="V36" s="42">
        <f>SUM(V33:V35)</f>
        <v>8600</v>
      </c>
    </row>
    <row r="37" spans="1:22" x14ac:dyDescent="0.35">
      <c r="A37" s="12" t="s">
        <v>18</v>
      </c>
      <c r="B37" s="9"/>
      <c r="C37" s="24"/>
      <c r="D37" s="28"/>
      <c r="E37" s="19"/>
      <c r="F37" s="28"/>
      <c r="G37" s="24"/>
      <c r="H37" s="28"/>
      <c r="I37" s="19"/>
      <c r="J37" s="28"/>
      <c r="K37" s="19"/>
      <c r="L37" s="28"/>
      <c r="M37" s="19"/>
      <c r="N37" s="28"/>
      <c r="O37" s="19"/>
      <c r="P37" s="28"/>
      <c r="Q37" s="19"/>
      <c r="R37" s="28"/>
      <c r="S37" s="19"/>
      <c r="T37" s="28"/>
      <c r="U37" s="19"/>
      <c r="V37" s="28"/>
    </row>
    <row r="38" spans="1:22" x14ac:dyDescent="0.35">
      <c r="A38" s="10" t="s">
        <v>19</v>
      </c>
      <c r="B38" s="9"/>
      <c r="C38" s="24"/>
      <c r="D38" s="28">
        <v>10849.21</v>
      </c>
      <c r="E38" s="19"/>
      <c r="F38" s="28">
        <v>1555</v>
      </c>
      <c r="G38" s="24"/>
      <c r="H38" s="28">
        <v>0</v>
      </c>
      <c r="I38" s="19"/>
      <c r="J38" s="28">
        <v>2385.09</v>
      </c>
      <c r="K38" s="19"/>
      <c r="L38" s="28">
        <v>0</v>
      </c>
      <c r="M38" s="19"/>
      <c r="N38" s="28">
        <v>0</v>
      </c>
      <c r="O38" s="19"/>
      <c r="P38" s="28">
        <v>0</v>
      </c>
      <c r="Q38" s="19"/>
      <c r="R38" s="28">
        <v>3730.94</v>
      </c>
      <c r="S38" s="19"/>
      <c r="T38" s="7">
        <v>0</v>
      </c>
      <c r="U38" s="19"/>
      <c r="V38" s="28">
        <v>500</v>
      </c>
    </row>
    <row r="39" spans="1:22" x14ac:dyDescent="0.35">
      <c r="A39" s="10" t="s">
        <v>20</v>
      </c>
      <c r="B39" s="9"/>
      <c r="C39" s="24"/>
      <c r="D39" s="28">
        <v>617.6</v>
      </c>
      <c r="E39" s="19"/>
      <c r="F39" s="28">
        <v>548</v>
      </c>
      <c r="G39" s="24"/>
      <c r="H39" s="28">
        <v>531</v>
      </c>
      <c r="I39" s="19"/>
      <c r="J39" s="28">
        <v>451</v>
      </c>
      <c r="K39" s="19"/>
      <c r="L39" s="28">
        <v>548</v>
      </c>
      <c r="M39" s="19"/>
      <c r="N39" s="28">
        <v>848</v>
      </c>
      <c r="O39" s="19"/>
      <c r="P39" s="28">
        <v>605</v>
      </c>
      <c r="Q39" s="19"/>
      <c r="R39" s="28">
        <v>534.59</v>
      </c>
      <c r="S39" s="19"/>
      <c r="T39" s="7">
        <v>1229.99</v>
      </c>
      <c r="U39" s="19"/>
      <c r="V39" s="28">
        <v>882</v>
      </c>
    </row>
    <row r="40" spans="1:22" x14ac:dyDescent="0.35">
      <c r="A40" s="10" t="s">
        <v>21</v>
      </c>
      <c r="B40" s="9"/>
      <c r="C40" s="24"/>
      <c r="D40" s="28">
        <v>0</v>
      </c>
      <c r="E40" s="19"/>
      <c r="F40" s="28">
        <v>0</v>
      </c>
      <c r="G40" s="24"/>
      <c r="H40" s="28">
        <v>20</v>
      </c>
      <c r="I40" s="19"/>
      <c r="J40" s="28">
        <v>215.99</v>
      </c>
      <c r="K40" s="19"/>
      <c r="L40" s="28">
        <v>244.1</v>
      </c>
      <c r="M40" s="19"/>
      <c r="N40" s="28">
        <v>175.92</v>
      </c>
      <c r="O40" s="19"/>
      <c r="P40" s="28">
        <v>390</v>
      </c>
      <c r="Q40" s="19"/>
      <c r="R40" s="28">
        <v>370</v>
      </c>
      <c r="S40" s="19"/>
      <c r="T40" s="7">
        <v>240</v>
      </c>
      <c r="U40" s="19"/>
      <c r="V40" s="28">
        <v>637</v>
      </c>
    </row>
    <row r="41" spans="1:22" s="45" customFormat="1" x14ac:dyDescent="0.35">
      <c r="A41" s="12"/>
      <c r="B41" s="11"/>
      <c r="C41" s="43"/>
      <c r="D41" s="42">
        <f>SUM(D38:D40)</f>
        <v>11466.81</v>
      </c>
      <c r="E41" s="44"/>
      <c r="F41" s="42">
        <f>SUM(F38:F40)</f>
        <v>2103</v>
      </c>
      <c r="G41" s="43"/>
      <c r="H41" s="42">
        <f>SUM(H38:H40)</f>
        <v>551</v>
      </c>
      <c r="I41" s="44"/>
      <c r="J41" s="42">
        <f>SUM(J38:J40)</f>
        <v>3052.08</v>
      </c>
      <c r="K41" s="44"/>
      <c r="L41" s="42">
        <f>SUM(L38:L40)</f>
        <v>792.1</v>
      </c>
      <c r="M41" s="44"/>
      <c r="N41" s="42">
        <f>SUM(N38:N40)</f>
        <v>1023.92</v>
      </c>
      <c r="O41" s="44"/>
      <c r="P41" s="42">
        <f>SUM(P38:P40)</f>
        <v>995</v>
      </c>
      <c r="Q41" s="44"/>
      <c r="R41" s="42">
        <f>SUM(R38:R40)</f>
        <v>4635.53</v>
      </c>
      <c r="S41" s="44"/>
      <c r="T41" s="42">
        <f>SUM(T38:T40)</f>
        <v>1469.99</v>
      </c>
      <c r="U41" s="44"/>
      <c r="V41" s="42">
        <f>SUM(V38:V40)</f>
        <v>2019</v>
      </c>
    </row>
    <row r="42" spans="1:22" x14ac:dyDescent="0.35">
      <c r="A42" s="12" t="s">
        <v>22</v>
      </c>
      <c r="B42" s="9"/>
      <c r="C42" s="24"/>
      <c r="D42" s="28"/>
      <c r="E42" s="19"/>
      <c r="F42" s="28"/>
      <c r="G42" s="24"/>
      <c r="H42" s="28"/>
      <c r="I42" s="19"/>
      <c r="J42" s="28"/>
      <c r="K42" s="19"/>
      <c r="L42" s="28"/>
      <c r="M42" s="19"/>
      <c r="N42" s="28"/>
      <c r="O42" s="19"/>
      <c r="P42" s="28"/>
      <c r="Q42" s="19"/>
      <c r="R42" s="28"/>
      <c r="S42" s="19"/>
      <c r="T42" s="28"/>
      <c r="U42" s="19"/>
      <c r="V42" s="28"/>
    </row>
    <row r="43" spans="1:22" x14ac:dyDescent="0.35">
      <c r="A43" s="10" t="s">
        <v>23</v>
      </c>
      <c r="B43" s="9"/>
      <c r="C43" s="24"/>
      <c r="D43" s="28">
        <v>700</v>
      </c>
      <c r="E43" s="19"/>
      <c r="F43" s="28">
        <v>700</v>
      </c>
      <c r="G43" s="24"/>
      <c r="H43" s="28">
        <v>700</v>
      </c>
      <c r="I43" s="19"/>
      <c r="J43" s="28">
        <v>800</v>
      </c>
      <c r="K43" s="19"/>
      <c r="L43" s="28">
        <v>800</v>
      </c>
      <c r="M43" s="19"/>
      <c r="N43" s="28">
        <v>800</v>
      </c>
      <c r="O43" s="19"/>
      <c r="P43" s="28">
        <v>800</v>
      </c>
      <c r="Q43" s="19"/>
      <c r="R43" s="28">
        <v>800</v>
      </c>
      <c r="S43" s="19"/>
      <c r="T43" s="7">
        <v>800</v>
      </c>
      <c r="U43" s="19"/>
      <c r="V43" s="28">
        <v>800</v>
      </c>
    </row>
    <row r="44" spans="1:22" x14ac:dyDescent="0.35">
      <c r="A44" s="10" t="s">
        <v>24</v>
      </c>
      <c r="B44" s="11"/>
      <c r="C44" s="24"/>
      <c r="D44" s="28">
        <v>700</v>
      </c>
      <c r="E44" s="19"/>
      <c r="F44" s="28">
        <v>700</v>
      </c>
      <c r="G44" s="24"/>
      <c r="H44" s="28">
        <v>700</v>
      </c>
      <c r="I44" s="19"/>
      <c r="J44" s="28">
        <v>800</v>
      </c>
      <c r="K44" s="19"/>
      <c r="L44" s="28">
        <v>800</v>
      </c>
      <c r="M44" s="19"/>
      <c r="N44" s="28">
        <v>800</v>
      </c>
      <c r="O44" s="19"/>
      <c r="P44" s="28">
        <v>800</v>
      </c>
      <c r="Q44" s="19"/>
      <c r="R44" s="28">
        <v>800</v>
      </c>
      <c r="S44" s="19"/>
      <c r="T44" s="7">
        <v>800</v>
      </c>
      <c r="U44" s="19"/>
      <c r="V44" s="28">
        <v>800</v>
      </c>
    </row>
    <row r="45" spans="1:22" x14ac:dyDescent="0.35">
      <c r="A45" s="10" t="s">
        <v>25</v>
      </c>
      <c r="B45" s="9"/>
      <c r="C45" s="24"/>
      <c r="D45" s="28">
        <v>120</v>
      </c>
      <c r="E45" s="19"/>
      <c r="F45" s="28">
        <v>220</v>
      </c>
      <c r="G45" s="24"/>
      <c r="H45" s="28">
        <v>120</v>
      </c>
      <c r="I45" s="19"/>
      <c r="J45" s="28">
        <v>300</v>
      </c>
      <c r="K45" s="19"/>
      <c r="L45" s="28">
        <v>0</v>
      </c>
      <c r="M45" s="19"/>
      <c r="N45" s="28">
        <v>600</v>
      </c>
      <c r="O45" s="19"/>
      <c r="P45" s="28">
        <v>600</v>
      </c>
      <c r="Q45" s="19"/>
      <c r="R45" s="28">
        <v>900</v>
      </c>
      <c r="S45" s="19"/>
      <c r="T45" s="7">
        <v>0</v>
      </c>
      <c r="U45" s="19"/>
      <c r="V45" s="28">
        <v>300</v>
      </c>
    </row>
    <row r="46" spans="1:22" x14ac:dyDescent="0.35">
      <c r="A46" s="10" t="s">
        <v>26</v>
      </c>
      <c r="B46" s="3"/>
      <c r="C46" s="24"/>
      <c r="D46" s="28">
        <v>110</v>
      </c>
      <c r="E46" s="19"/>
      <c r="F46" s="28">
        <v>110</v>
      </c>
      <c r="G46" s="24"/>
      <c r="H46" s="28">
        <v>110</v>
      </c>
      <c r="I46" s="19"/>
      <c r="J46" s="28">
        <v>150</v>
      </c>
      <c r="K46" s="19"/>
      <c r="L46" s="28">
        <v>150</v>
      </c>
      <c r="M46" s="19"/>
      <c r="N46" s="28">
        <v>200</v>
      </c>
      <c r="O46" s="19"/>
      <c r="P46" s="28">
        <v>0</v>
      </c>
      <c r="Q46" s="19"/>
      <c r="R46" s="28">
        <v>200</v>
      </c>
      <c r="S46" s="19"/>
      <c r="T46" s="7">
        <v>0</v>
      </c>
      <c r="U46" s="19"/>
      <c r="V46" s="28">
        <v>250</v>
      </c>
    </row>
    <row r="47" spans="1:22" x14ac:dyDescent="0.35">
      <c r="A47" s="10" t="s">
        <v>27</v>
      </c>
      <c r="B47" s="3"/>
      <c r="C47" s="24"/>
      <c r="D47" s="28">
        <v>0</v>
      </c>
      <c r="E47" s="19"/>
      <c r="F47" s="28">
        <v>0</v>
      </c>
      <c r="G47" s="24"/>
      <c r="H47" s="28">
        <v>0</v>
      </c>
      <c r="I47" s="19"/>
      <c r="J47" s="28">
        <v>0</v>
      </c>
      <c r="K47" s="19"/>
      <c r="L47" s="28">
        <v>0</v>
      </c>
      <c r="M47" s="19"/>
      <c r="N47" s="28">
        <v>530.26</v>
      </c>
      <c r="O47" s="19"/>
      <c r="P47" s="28">
        <v>5634.79</v>
      </c>
      <c r="Q47" s="19"/>
      <c r="R47" s="28">
        <v>0</v>
      </c>
      <c r="S47" s="19"/>
      <c r="T47" s="7">
        <v>0</v>
      </c>
      <c r="U47" s="19"/>
      <c r="V47" s="28">
        <v>0</v>
      </c>
    </row>
    <row r="48" spans="1:22" x14ac:dyDescent="0.35">
      <c r="A48" s="10"/>
      <c r="B48" s="9"/>
      <c r="C48" s="24"/>
      <c r="D48" s="28"/>
      <c r="E48" s="19"/>
      <c r="F48" s="28"/>
      <c r="G48" s="24"/>
      <c r="H48" s="28"/>
      <c r="I48" s="19"/>
      <c r="J48" s="28"/>
      <c r="K48" s="19"/>
      <c r="L48" s="28"/>
      <c r="M48" s="19"/>
      <c r="N48" s="28"/>
      <c r="O48" s="19"/>
      <c r="P48" s="28"/>
      <c r="Q48" s="19"/>
      <c r="R48" s="28"/>
      <c r="S48" s="19"/>
      <c r="T48" s="7"/>
      <c r="U48" s="19"/>
      <c r="V48" s="28"/>
    </row>
    <row r="49" spans="1:22" s="45" customFormat="1" x14ac:dyDescent="0.35">
      <c r="A49" s="46"/>
      <c r="B49" s="13"/>
      <c r="C49" s="43"/>
      <c r="D49" s="42">
        <f>SUM(D43:D48)</f>
        <v>1630</v>
      </c>
      <c r="E49" s="44"/>
      <c r="F49" s="42">
        <f>SUM(F43:F48)</f>
        <v>1730</v>
      </c>
      <c r="G49" s="43"/>
      <c r="H49" s="42">
        <f>SUM(H43:H48)</f>
        <v>1630</v>
      </c>
      <c r="I49" s="44"/>
      <c r="J49" s="42">
        <f>SUM(J43:J48)</f>
        <v>2050</v>
      </c>
      <c r="K49" s="44"/>
      <c r="L49" s="42">
        <f>SUM(L43:L48)</f>
        <v>1750</v>
      </c>
      <c r="M49" s="44"/>
      <c r="N49" s="42">
        <f>SUM(N43:N48)</f>
        <v>2930.26</v>
      </c>
      <c r="O49" s="44"/>
      <c r="P49" s="42">
        <f>SUM(P43:P48)</f>
        <v>7834.79</v>
      </c>
      <c r="Q49" s="44"/>
      <c r="R49" s="42">
        <f>SUM(R43:R48)</f>
        <v>2700</v>
      </c>
      <c r="S49" s="44"/>
      <c r="T49" s="52">
        <f>SUM(T43:T48)</f>
        <v>1600</v>
      </c>
      <c r="U49" s="44"/>
      <c r="V49" s="52">
        <f>SUM(V43:V48)</f>
        <v>2150</v>
      </c>
    </row>
    <row r="50" spans="1:22" x14ac:dyDescent="0.35">
      <c r="A50" s="12" t="s">
        <v>29</v>
      </c>
      <c r="B50" s="13"/>
      <c r="C50" s="24"/>
      <c r="D50" s="28"/>
      <c r="E50" s="19"/>
      <c r="F50" s="28"/>
      <c r="G50" s="24"/>
      <c r="H50" s="28"/>
      <c r="I50" s="19"/>
      <c r="J50" s="28"/>
      <c r="K50" s="19"/>
      <c r="L50" s="28"/>
      <c r="M50" s="19"/>
      <c r="N50" s="28"/>
      <c r="O50" s="19"/>
      <c r="P50" s="28"/>
      <c r="Q50" s="19"/>
      <c r="R50" s="28"/>
      <c r="S50" s="19"/>
      <c r="T50" s="28"/>
      <c r="U50" s="19"/>
      <c r="V50" s="28"/>
    </row>
    <row r="51" spans="1:22" x14ac:dyDescent="0.35">
      <c r="A51" s="10" t="s">
        <v>30</v>
      </c>
      <c r="B51" s="3"/>
      <c r="C51" s="24"/>
      <c r="D51" s="28">
        <v>185</v>
      </c>
      <c r="E51" s="19"/>
      <c r="F51" s="28">
        <v>259.25</v>
      </c>
      <c r="G51" s="24"/>
      <c r="H51" s="28">
        <v>160</v>
      </c>
      <c r="I51" s="19"/>
      <c r="J51" s="28">
        <v>200.5</v>
      </c>
      <c r="K51" s="19"/>
      <c r="L51" s="28">
        <v>749</v>
      </c>
      <c r="M51" s="19"/>
      <c r="N51" s="28">
        <v>610</v>
      </c>
      <c r="O51" s="19"/>
      <c r="P51" s="28">
        <v>799.75</v>
      </c>
      <c r="Q51" s="19"/>
      <c r="R51" s="28">
        <v>1106.5</v>
      </c>
      <c r="S51" s="19"/>
      <c r="T51" s="7">
        <v>828.59</v>
      </c>
      <c r="U51" s="19"/>
      <c r="V51" s="28">
        <v>1200</v>
      </c>
    </row>
    <row r="52" spans="1:22" x14ac:dyDescent="0.35">
      <c r="A52" s="10" t="s">
        <v>31</v>
      </c>
      <c r="B52" s="11"/>
      <c r="C52" s="24"/>
      <c r="D52" s="28">
        <v>1240</v>
      </c>
      <c r="E52" s="19"/>
      <c r="F52" s="28">
        <v>1370</v>
      </c>
      <c r="G52" s="24"/>
      <c r="H52" s="28">
        <v>2029.5</v>
      </c>
      <c r="I52" s="19"/>
      <c r="J52" s="28">
        <v>2645</v>
      </c>
      <c r="K52" s="19"/>
      <c r="L52" s="28">
        <v>1065</v>
      </c>
      <c r="M52" s="19"/>
      <c r="N52" s="28">
        <v>3440</v>
      </c>
      <c r="O52" s="19"/>
      <c r="P52" s="28">
        <v>4167</v>
      </c>
      <c r="Q52" s="19"/>
      <c r="R52" s="28">
        <v>4006</v>
      </c>
      <c r="S52" s="19"/>
      <c r="T52" s="7">
        <v>4705</v>
      </c>
      <c r="U52" s="19"/>
      <c r="V52" s="28">
        <v>5000</v>
      </c>
    </row>
    <row r="53" spans="1:22" x14ac:dyDescent="0.35">
      <c r="A53" s="10" t="s">
        <v>32</v>
      </c>
      <c r="B53" s="3"/>
      <c r="C53" s="24"/>
      <c r="D53" s="28">
        <v>1299.01</v>
      </c>
      <c r="E53" s="19"/>
      <c r="F53" s="28">
        <v>1328.66</v>
      </c>
      <c r="G53" s="24"/>
      <c r="H53" s="28">
        <v>1163.5899999999999</v>
      </c>
      <c r="I53" s="19"/>
      <c r="J53" s="28">
        <v>1206.7</v>
      </c>
      <c r="K53" s="19"/>
      <c r="L53" s="28">
        <v>1221.1400000000001</v>
      </c>
      <c r="M53" s="19"/>
      <c r="N53" s="28">
        <v>1246.25</v>
      </c>
      <c r="O53" s="19"/>
      <c r="P53" s="28">
        <v>1303.56</v>
      </c>
      <c r="Q53" s="19"/>
      <c r="R53" s="28">
        <v>1311.63</v>
      </c>
      <c r="S53" s="19"/>
      <c r="T53" s="7">
        <v>0</v>
      </c>
      <c r="U53" s="19"/>
      <c r="V53" s="28">
        <v>1330</v>
      </c>
    </row>
    <row r="54" spans="1:22" x14ac:dyDescent="0.35">
      <c r="A54" s="10" t="s">
        <v>33</v>
      </c>
      <c r="B54" s="3"/>
      <c r="C54" s="24"/>
      <c r="D54" s="28">
        <v>7225.65</v>
      </c>
      <c r="E54" s="19"/>
      <c r="F54" s="28">
        <v>7132.44</v>
      </c>
      <c r="G54" s="24"/>
      <c r="H54" s="28">
        <v>7556.5</v>
      </c>
      <c r="I54" s="19"/>
      <c r="J54" s="28">
        <v>7950.02</v>
      </c>
      <c r="K54" s="19"/>
      <c r="L54" s="28">
        <v>8101.2</v>
      </c>
      <c r="M54" s="19"/>
      <c r="N54" s="28">
        <v>8238.25</v>
      </c>
      <c r="O54" s="19"/>
      <c r="P54" s="28">
        <v>8055.04</v>
      </c>
      <c r="Q54" s="19"/>
      <c r="R54" s="28">
        <v>9120.5300000000007</v>
      </c>
      <c r="S54" s="19"/>
      <c r="T54" s="7">
        <v>3937.92</v>
      </c>
      <c r="U54" s="19"/>
      <c r="V54" s="28">
        <v>10685</v>
      </c>
    </row>
    <row r="55" spans="1:22" x14ac:dyDescent="0.35">
      <c r="A55" s="10" t="s">
        <v>34</v>
      </c>
      <c r="B55" s="3"/>
      <c r="C55" s="24"/>
      <c r="D55" s="28">
        <v>118.06</v>
      </c>
      <c r="E55" s="19"/>
      <c r="F55" s="28">
        <v>211.2</v>
      </c>
      <c r="G55" s="24"/>
      <c r="H55" s="28">
        <v>251.97</v>
      </c>
      <c r="I55" s="19"/>
      <c r="J55" s="28">
        <v>0</v>
      </c>
      <c r="K55" s="19"/>
      <c r="L55" s="28">
        <v>47.19</v>
      </c>
      <c r="M55" s="19"/>
      <c r="N55" s="28">
        <v>0</v>
      </c>
      <c r="O55" s="19"/>
      <c r="P55" s="28">
        <v>1897.09</v>
      </c>
      <c r="Q55" s="19"/>
      <c r="R55" s="28">
        <v>2738.41</v>
      </c>
      <c r="S55" s="19"/>
      <c r="T55" s="7">
        <v>859.47</v>
      </c>
      <c r="U55" s="19"/>
      <c r="V55" s="28">
        <v>1770.5</v>
      </c>
    </row>
    <row r="56" spans="1:22" x14ac:dyDescent="0.35">
      <c r="A56" s="10" t="s">
        <v>35</v>
      </c>
      <c r="B56" s="3"/>
      <c r="C56" s="24"/>
      <c r="D56" s="28">
        <v>647.71</v>
      </c>
      <c r="E56" s="19"/>
      <c r="F56" s="28">
        <v>626.1</v>
      </c>
      <c r="G56" s="24"/>
      <c r="H56" s="28">
        <v>641.51</v>
      </c>
      <c r="I56" s="19"/>
      <c r="J56" s="28">
        <v>616.05999999999995</v>
      </c>
      <c r="K56" s="19"/>
      <c r="L56" s="28">
        <v>566.05999999999995</v>
      </c>
      <c r="M56" s="19"/>
      <c r="N56" s="28">
        <v>652.58000000000004</v>
      </c>
      <c r="O56" s="19"/>
      <c r="P56" s="28">
        <v>665.22</v>
      </c>
      <c r="Q56" s="19"/>
      <c r="R56" s="28">
        <v>684.26</v>
      </c>
      <c r="S56" s="19"/>
      <c r="T56" s="7">
        <v>700.97</v>
      </c>
      <c r="U56" s="19"/>
      <c r="V56" s="28">
        <v>750</v>
      </c>
    </row>
    <row r="57" spans="1:22" x14ac:dyDescent="0.35">
      <c r="A57" s="14" t="s">
        <v>36</v>
      </c>
      <c r="B57" s="3"/>
      <c r="C57" s="24"/>
      <c r="D57" s="28">
        <v>1153.06</v>
      </c>
      <c r="E57" s="19"/>
      <c r="F57" s="28">
        <v>1273</v>
      </c>
      <c r="G57" s="24"/>
      <c r="H57" s="28">
        <v>1150.69</v>
      </c>
      <c r="I57" s="19"/>
      <c r="J57" s="28">
        <v>946.28</v>
      </c>
      <c r="K57" s="19"/>
      <c r="L57" s="28">
        <v>1879.15</v>
      </c>
      <c r="M57" s="19"/>
      <c r="N57" s="28">
        <v>938.15</v>
      </c>
      <c r="O57" s="19"/>
      <c r="P57" s="28">
        <v>1912.92</v>
      </c>
      <c r="Q57" s="19"/>
      <c r="R57" s="28">
        <v>973.24</v>
      </c>
      <c r="S57" s="19"/>
      <c r="T57" s="7">
        <v>345.84</v>
      </c>
      <c r="U57" s="19"/>
      <c r="V57" s="28">
        <v>1000</v>
      </c>
    </row>
    <row r="58" spans="1:22" x14ac:dyDescent="0.35">
      <c r="A58" s="14" t="s">
        <v>37</v>
      </c>
      <c r="B58" s="3"/>
      <c r="C58" s="24"/>
      <c r="D58" s="28">
        <v>530</v>
      </c>
      <c r="E58" s="19"/>
      <c r="F58" s="28">
        <v>380</v>
      </c>
      <c r="G58" s="24"/>
      <c r="H58" s="28">
        <v>450</v>
      </c>
      <c r="I58" s="19"/>
      <c r="J58" s="28">
        <v>0</v>
      </c>
      <c r="K58" s="19"/>
      <c r="L58" s="28">
        <v>1344</v>
      </c>
      <c r="M58" s="19"/>
      <c r="N58" s="28">
        <v>0</v>
      </c>
      <c r="O58" s="19"/>
      <c r="P58" s="28">
        <v>860</v>
      </c>
      <c r="Q58" s="19"/>
      <c r="R58" s="28">
        <v>355</v>
      </c>
      <c r="S58" s="19"/>
      <c r="T58" s="7">
        <v>0</v>
      </c>
      <c r="U58" s="19"/>
      <c r="V58" s="28">
        <v>800</v>
      </c>
    </row>
    <row r="59" spans="1:22" x14ac:dyDescent="0.35">
      <c r="A59" s="14" t="s">
        <v>38</v>
      </c>
      <c r="B59" s="3"/>
      <c r="C59" s="24"/>
      <c r="D59" s="28">
        <v>2813.88</v>
      </c>
      <c r="E59" s="19"/>
      <c r="F59" s="28">
        <v>6809.93</v>
      </c>
      <c r="G59" s="24"/>
      <c r="H59" s="28">
        <v>1344.46</v>
      </c>
      <c r="I59" s="19"/>
      <c r="J59" s="28">
        <v>1922.48</v>
      </c>
      <c r="K59" s="19"/>
      <c r="L59" s="28">
        <v>20953.330000000002</v>
      </c>
      <c r="M59" s="19"/>
      <c r="N59" s="28">
        <v>1820.16</v>
      </c>
      <c r="O59" s="19"/>
      <c r="P59" s="28">
        <v>2927.01</v>
      </c>
      <c r="Q59" s="19"/>
      <c r="R59" s="28">
        <v>1799.26</v>
      </c>
      <c r="S59" s="19"/>
      <c r="T59" s="7">
        <v>0</v>
      </c>
      <c r="U59" s="19"/>
      <c r="V59" s="28">
        <v>0</v>
      </c>
    </row>
    <row r="60" spans="1:22" x14ac:dyDescent="0.35">
      <c r="A60" s="10" t="s">
        <v>39</v>
      </c>
      <c r="B60" s="3"/>
      <c r="C60" s="24"/>
      <c r="D60" s="28">
        <v>42</v>
      </c>
      <c r="E60" s="19"/>
      <c r="F60" s="28">
        <v>0</v>
      </c>
      <c r="G60" s="24"/>
      <c r="H60" s="28">
        <v>0</v>
      </c>
      <c r="I60" s="19"/>
      <c r="J60" s="28">
        <v>165.41</v>
      </c>
      <c r="K60" s="19"/>
      <c r="L60" s="28">
        <v>0</v>
      </c>
      <c r="M60" s="19"/>
      <c r="N60" s="28">
        <v>0</v>
      </c>
      <c r="O60" s="19"/>
      <c r="P60" s="28">
        <v>0</v>
      </c>
      <c r="Q60" s="19"/>
      <c r="R60" s="28">
        <v>682</v>
      </c>
      <c r="S60" s="19"/>
      <c r="T60" s="7">
        <v>0</v>
      </c>
      <c r="U60" s="19"/>
      <c r="V60" s="28">
        <v>100</v>
      </c>
    </row>
    <row r="61" spans="1:22" x14ac:dyDescent="0.35">
      <c r="A61" s="10" t="s">
        <v>28</v>
      </c>
      <c r="B61" s="3"/>
      <c r="C61" s="24"/>
      <c r="D61" s="28">
        <v>150</v>
      </c>
      <c r="E61" s="19"/>
      <c r="F61" s="28">
        <v>22</v>
      </c>
      <c r="G61" s="24"/>
      <c r="H61" s="28">
        <v>3025</v>
      </c>
      <c r="I61" s="19"/>
      <c r="J61" s="28">
        <v>18644</v>
      </c>
      <c r="K61" s="19"/>
      <c r="L61" s="28">
        <v>497</v>
      </c>
      <c r="M61" s="19"/>
      <c r="N61" s="28">
        <v>500</v>
      </c>
      <c r="O61" s="19"/>
      <c r="P61" s="28">
        <v>5635.79</v>
      </c>
      <c r="Q61" s="19"/>
      <c r="R61" s="28">
        <v>0</v>
      </c>
      <c r="S61" s="19"/>
      <c r="T61" s="7">
        <v>0</v>
      </c>
      <c r="U61" s="19"/>
      <c r="V61" s="28">
        <v>5500</v>
      </c>
    </row>
    <row r="62" spans="1:22" x14ac:dyDescent="0.35">
      <c r="A62" s="10" t="s">
        <v>40</v>
      </c>
      <c r="B62" s="3"/>
      <c r="C62" s="24"/>
      <c r="D62" s="28">
        <v>400</v>
      </c>
      <c r="E62" s="19"/>
      <c r="F62" s="28">
        <v>0</v>
      </c>
      <c r="G62" s="24"/>
      <c r="H62" s="28">
        <v>0</v>
      </c>
      <c r="I62" s="19"/>
      <c r="J62" s="28">
        <v>0</v>
      </c>
      <c r="K62" s="19"/>
      <c r="L62" s="28">
        <v>0</v>
      </c>
      <c r="M62" s="19"/>
      <c r="N62" s="28">
        <v>0</v>
      </c>
      <c r="O62" s="19"/>
      <c r="P62" s="28">
        <v>336</v>
      </c>
      <c r="Q62" s="19"/>
      <c r="R62" s="28">
        <v>3685.8</v>
      </c>
      <c r="S62" s="19"/>
      <c r="T62" s="7">
        <v>0</v>
      </c>
      <c r="U62" s="19"/>
      <c r="V62" s="28">
        <v>2000</v>
      </c>
    </row>
    <row r="63" spans="1:22" x14ac:dyDescent="0.35">
      <c r="A63" s="10" t="s">
        <v>63</v>
      </c>
      <c r="B63" s="3"/>
      <c r="C63" s="24"/>
      <c r="D63" s="28">
        <v>0</v>
      </c>
      <c r="E63" s="19"/>
      <c r="F63" s="28">
        <v>0</v>
      </c>
      <c r="G63" s="24"/>
      <c r="H63" s="28">
        <v>0</v>
      </c>
      <c r="I63" s="19"/>
      <c r="J63" s="28">
        <v>0</v>
      </c>
      <c r="K63" s="19"/>
      <c r="L63" s="28">
        <v>0</v>
      </c>
      <c r="M63" s="19"/>
      <c r="N63" s="28">
        <v>0</v>
      </c>
      <c r="O63" s="19"/>
      <c r="P63" s="28">
        <v>0</v>
      </c>
      <c r="Q63" s="19"/>
      <c r="R63" s="28">
        <v>4437.5</v>
      </c>
      <c r="S63" s="19"/>
      <c r="T63" s="7">
        <v>5586</v>
      </c>
      <c r="U63" s="19"/>
      <c r="V63" s="28">
        <v>20000</v>
      </c>
    </row>
    <row r="64" spans="1:22" s="45" customFormat="1" x14ac:dyDescent="0.35">
      <c r="A64" s="12"/>
      <c r="B64" s="13"/>
      <c r="C64" s="43"/>
      <c r="D64" s="49">
        <f>SUM(D51:D63)</f>
        <v>15804.369999999999</v>
      </c>
      <c r="E64" s="44"/>
      <c r="F64" s="49">
        <f>SUM(F51:F63)</f>
        <v>19412.580000000002</v>
      </c>
      <c r="G64" s="43"/>
      <c r="H64" s="49">
        <f>SUM(H51:H63)</f>
        <v>17773.22</v>
      </c>
      <c r="I64" s="44"/>
      <c r="J64" s="49">
        <f>SUM(J51:J63)</f>
        <v>34296.449999999997</v>
      </c>
      <c r="K64" s="44"/>
      <c r="L64" s="49">
        <f>SUM(L51:L63)</f>
        <v>36423.07</v>
      </c>
      <c r="M64" s="44"/>
      <c r="N64" s="42">
        <f>SUM(N51:N63)</f>
        <v>17445.39</v>
      </c>
      <c r="O64" s="44"/>
      <c r="P64" s="42">
        <f>SUM(P51:P63)</f>
        <v>28559.380000000005</v>
      </c>
      <c r="Q64" s="44"/>
      <c r="R64" s="42">
        <f>SUM(R51:R63)</f>
        <v>30900.129999999997</v>
      </c>
      <c r="S64" s="44"/>
      <c r="T64" s="52">
        <f>SUM(T51:T63)</f>
        <v>16963.79</v>
      </c>
      <c r="U64" s="44"/>
      <c r="V64" s="52">
        <f>SUM(V51:V63)</f>
        <v>50135.5</v>
      </c>
    </row>
    <row r="65" spans="1:24" s="45" customFormat="1" x14ac:dyDescent="0.35">
      <c r="A65" s="12" t="s">
        <v>41</v>
      </c>
      <c r="B65" s="13"/>
      <c r="C65" s="43"/>
      <c r="D65" s="47">
        <f>SUM(D31,D36,D41,D49,D64,D74,D75)</f>
        <v>35838.28</v>
      </c>
      <c r="E65" s="44"/>
      <c r="F65" s="47">
        <f>SUM(F31,F36,F41,F49,F64,F74,F75)</f>
        <v>56965.340000000004</v>
      </c>
      <c r="G65" s="43"/>
      <c r="H65" s="47">
        <f>SUM(H31,H36,H41,H49,H64,H74,H75)</f>
        <v>28001.480000000003</v>
      </c>
      <c r="I65" s="44"/>
      <c r="J65" s="47">
        <f>SUM(J31,J36,J41,J49,J64,J74,J75)</f>
        <v>46033.06</v>
      </c>
      <c r="K65" s="44"/>
      <c r="L65" s="47">
        <f>SUM(L31,L36,L41,L49,L64,L74,L75)</f>
        <v>145861.59</v>
      </c>
      <c r="M65" s="44"/>
      <c r="N65" s="48">
        <f>SUM(N31,N36,N41,N49,N64)</f>
        <v>30790.07</v>
      </c>
      <c r="O65" s="44"/>
      <c r="P65" s="48">
        <f>SUM(P31,P36,P41,P49,P64)</f>
        <v>50816.520000000004</v>
      </c>
      <c r="Q65" s="44"/>
      <c r="R65" s="48">
        <f>SUM(R31,R36,R41,R49,R64)</f>
        <v>107636.44999999998</v>
      </c>
      <c r="S65" s="44"/>
      <c r="T65" s="48">
        <f>SUM(T31,T36,T41,T49,T64)</f>
        <v>26426.980000000003</v>
      </c>
      <c r="U65" s="44"/>
      <c r="V65" s="48">
        <f>SUM(V31,V36,V41,V49,V64)</f>
        <v>117564.5</v>
      </c>
    </row>
    <row r="66" spans="1:24" x14ac:dyDescent="0.35">
      <c r="A66" s="5"/>
      <c r="B66" s="15"/>
      <c r="C66" s="24"/>
      <c r="D66" s="31"/>
      <c r="E66" s="19"/>
      <c r="F66" s="31"/>
      <c r="G66" s="24"/>
      <c r="H66" s="31"/>
      <c r="I66" s="19"/>
      <c r="J66" s="31"/>
      <c r="K66" s="19"/>
      <c r="L66" s="31"/>
      <c r="M66" s="19"/>
      <c r="N66" s="31"/>
      <c r="O66" s="19"/>
      <c r="P66" s="31"/>
      <c r="Q66" s="19"/>
      <c r="R66" s="31"/>
      <c r="S66" s="19"/>
      <c r="T66" s="31"/>
      <c r="U66" s="19"/>
      <c r="V66" s="31"/>
    </row>
    <row r="67" spans="1:24" x14ac:dyDescent="0.35">
      <c r="A67" s="16" t="s">
        <v>42</v>
      </c>
      <c r="B67" s="3"/>
      <c r="C67" s="24"/>
      <c r="D67" s="28"/>
      <c r="E67" s="19"/>
      <c r="F67" s="28"/>
      <c r="G67" s="24"/>
      <c r="H67" s="28"/>
      <c r="I67" s="19"/>
      <c r="J67" s="28"/>
      <c r="K67" s="19"/>
      <c r="L67" s="28"/>
      <c r="M67" s="19"/>
      <c r="N67" s="28"/>
      <c r="O67" s="19"/>
      <c r="P67" s="28"/>
      <c r="Q67" s="19"/>
      <c r="R67" s="28"/>
      <c r="S67" s="19"/>
      <c r="T67" s="28"/>
      <c r="U67" s="19"/>
      <c r="V67" s="28"/>
    </row>
    <row r="68" spans="1:24" x14ac:dyDescent="0.35">
      <c r="A68" s="17" t="s">
        <v>43</v>
      </c>
      <c r="B68" s="3"/>
      <c r="C68" s="24"/>
      <c r="D68" s="32">
        <f>D33+D40+D54+D55</f>
        <v>9143.7099999999991</v>
      </c>
      <c r="E68" s="19"/>
      <c r="F68" s="32">
        <f>F33+F40+F54+F55</f>
        <v>9143.64</v>
      </c>
      <c r="G68" s="24"/>
      <c r="H68" s="32">
        <f>H33+H40+H54+H55</f>
        <v>9628.4699999999993</v>
      </c>
      <c r="I68" s="19"/>
      <c r="J68" s="32">
        <f>J33+J40+J54+J55</f>
        <v>10116.01</v>
      </c>
      <c r="K68" s="19"/>
      <c r="L68" s="32">
        <f>L33+L40+L54+L55</f>
        <v>10192.49</v>
      </c>
      <c r="M68" s="19"/>
      <c r="N68" s="33">
        <f>P33+N40+P54+P55</f>
        <v>12078.05</v>
      </c>
      <c r="O68" s="19"/>
      <c r="P68" s="33">
        <f>P33+P40+P54+P55</f>
        <v>12292.130000000001</v>
      </c>
      <c r="Q68" s="19"/>
      <c r="R68" s="33">
        <f>R33+R40+R54+R55</f>
        <v>14488.94</v>
      </c>
      <c r="S68" s="19"/>
      <c r="T68" s="33">
        <f>T33+T40+T54+T55</f>
        <v>6837.39</v>
      </c>
      <c r="U68" s="19"/>
      <c r="V68" s="33">
        <f>V33+V40+V54+V55</f>
        <v>16692.5</v>
      </c>
    </row>
    <row r="69" spans="1:24" x14ac:dyDescent="0.35">
      <c r="A69" s="17" t="s">
        <v>44</v>
      </c>
      <c r="B69" s="3"/>
      <c r="C69" s="24"/>
      <c r="D69" s="34">
        <f>D70-D68</f>
        <v>26694.57</v>
      </c>
      <c r="E69" s="19"/>
      <c r="F69" s="34">
        <f>F70-F68</f>
        <v>47821.700000000004</v>
      </c>
      <c r="G69" s="24"/>
      <c r="H69" s="34">
        <f>H70-H68</f>
        <v>18373.010000000002</v>
      </c>
      <c r="I69" s="19"/>
      <c r="J69" s="34">
        <f>J70-J68</f>
        <v>35917.049999999996</v>
      </c>
      <c r="K69" s="19"/>
      <c r="L69" s="34">
        <f>L70-L68</f>
        <v>135669.1</v>
      </c>
      <c r="M69" s="19"/>
      <c r="N69" s="35">
        <f>N70-N68</f>
        <v>18712.02</v>
      </c>
      <c r="O69" s="19"/>
      <c r="P69" s="35">
        <f>P70-P68</f>
        <v>38524.39</v>
      </c>
      <c r="Q69" s="19"/>
      <c r="R69" s="35">
        <f>R70-R68</f>
        <v>93147.50999999998</v>
      </c>
      <c r="S69" s="19"/>
      <c r="T69" s="35">
        <f>T70-T68</f>
        <v>19589.590000000004</v>
      </c>
      <c r="U69" s="19"/>
      <c r="V69" s="35">
        <f>V70-V68</f>
        <v>100872</v>
      </c>
    </row>
    <row r="70" spans="1:24" x14ac:dyDescent="0.35">
      <c r="A70" s="17"/>
      <c r="B70" s="3"/>
      <c r="C70" s="24"/>
      <c r="D70" s="36">
        <f>D65</f>
        <v>35838.28</v>
      </c>
      <c r="E70" s="19"/>
      <c r="F70" s="36">
        <f>F65</f>
        <v>56965.340000000004</v>
      </c>
      <c r="G70" s="24"/>
      <c r="H70" s="36">
        <f>H65</f>
        <v>28001.480000000003</v>
      </c>
      <c r="I70" s="19"/>
      <c r="J70" s="36">
        <f>J65</f>
        <v>46033.06</v>
      </c>
      <c r="K70" s="19"/>
      <c r="L70" s="36">
        <f>L65</f>
        <v>145861.59</v>
      </c>
      <c r="M70" s="19"/>
      <c r="N70" s="37">
        <f>N65</f>
        <v>30790.07</v>
      </c>
      <c r="O70" s="19"/>
      <c r="P70" s="37">
        <f>P65</f>
        <v>50816.520000000004</v>
      </c>
      <c r="Q70" s="19"/>
      <c r="R70" s="37">
        <f>R65</f>
        <v>107636.44999999998</v>
      </c>
      <c r="S70" s="19"/>
      <c r="T70" s="37">
        <f>T65</f>
        <v>26426.980000000003</v>
      </c>
      <c r="U70" s="19"/>
      <c r="V70" s="37">
        <f>V65</f>
        <v>117564.5</v>
      </c>
    </row>
    <row r="71" spans="1:24" x14ac:dyDescent="0.35">
      <c r="A71" s="18"/>
      <c r="B71" s="15"/>
      <c r="C71" s="24"/>
      <c r="D71" s="38"/>
      <c r="E71" s="19"/>
      <c r="F71" s="38"/>
      <c r="G71" s="24"/>
      <c r="H71" s="38"/>
      <c r="I71" s="19"/>
      <c r="J71" s="38"/>
      <c r="K71" s="19"/>
      <c r="L71" s="38"/>
      <c r="M71" s="19"/>
      <c r="N71" s="31"/>
      <c r="O71" s="19"/>
      <c r="P71" s="31"/>
      <c r="Q71" s="19"/>
      <c r="R71" s="31"/>
      <c r="S71" s="19"/>
      <c r="T71" s="31"/>
      <c r="U71" s="19"/>
      <c r="V71" s="31"/>
    </row>
    <row r="72" spans="1:24" x14ac:dyDescent="0.35">
      <c r="A72" s="12" t="s">
        <v>45</v>
      </c>
      <c r="B72" s="3"/>
      <c r="C72" s="24"/>
      <c r="D72" s="39"/>
      <c r="E72" s="19"/>
      <c r="F72" s="39"/>
      <c r="G72" s="24"/>
      <c r="H72" s="39"/>
      <c r="I72" s="19"/>
      <c r="J72" s="39"/>
      <c r="K72" s="19"/>
      <c r="L72" s="39"/>
      <c r="M72" s="19"/>
      <c r="N72" s="7"/>
      <c r="O72" s="19"/>
      <c r="P72" s="7"/>
      <c r="Q72" s="19"/>
      <c r="R72" s="7"/>
      <c r="S72" s="19"/>
      <c r="T72" s="7"/>
      <c r="U72" s="19"/>
      <c r="V72" s="7"/>
    </row>
    <row r="73" spans="1:24" x14ac:dyDescent="0.35">
      <c r="A73" s="10" t="s">
        <v>60</v>
      </c>
      <c r="B73" s="19"/>
      <c r="C73" s="24"/>
      <c r="E73" s="19"/>
      <c r="G73" s="24"/>
      <c r="I73" s="19"/>
      <c r="K73" s="19"/>
      <c r="M73" s="19"/>
      <c r="N73" s="28">
        <v>100000</v>
      </c>
      <c r="O73" s="19"/>
      <c r="P73" s="28">
        <v>100000</v>
      </c>
      <c r="Q73" s="19"/>
      <c r="R73" s="28">
        <v>100000</v>
      </c>
      <c r="S73" s="19"/>
      <c r="T73" s="28">
        <v>100000</v>
      </c>
      <c r="U73" s="19"/>
      <c r="V73" s="28">
        <v>70000</v>
      </c>
    </row>
    <row r="74" spans="1:24" x14ac:dyDescent="0.35">
      <c r="A74" s="10" t="s">
        <v>46</v>
      </c>
      <c r="B74" s="20"/>
      <c r="C74" s="24"/>
      <c r="D74" s="28">
        <v>0</v>
      </c>
      <c r="E74" s="19"/>
      <c r="F74" s="28">
        <v>0</v>
      </c>
      <c r="G74" s="24"/>
      <c r="H74" s="28">
        <v>0</v>
      </c>
      <c r="I74" s="19"/>
      <c r="J74" s="28">
        <v>5</v>
      </c>
      <c r="K74" s="19"/>
      <c r="L74" s="28">
        <v>0</v>
      </c>
      <c r="M74" s="19"/>
      <c r="N74" s="28">
        <v>50000</v>
      </c>
      <c r="O74" s="19"/>
      <c r="P74" s="28">
        <v>50000</v>
      </c>
      <c r="Q74" s="19"/>
      <c r="R74" s="28">
        <v>50000</v>
      </c>
      <c r="S74" s="19"/>
      <c r="T74" s="28">
        <v>20000</v>
      </c>
      <c r="U74" s="19"/>
      <c r="V74" s="28">
        <v>10000</v>
      </c>
    </row>
    <row r="75" spans="1:24" x14ac:dyDescent="0.35">
      <c r="A75" s="12"/>
      <c r="B75" s="3"/>
      <c r="C75" s="24"/>
      <c r="D75" s="40"/>
      <c r="E75" s="19"/>
      <c r="F75" s="40"/>
      <c r="G75" s="24"/>
      <c r="H75" s="40"/>
      <c r="I75" s="19"/>
      <c r="J75" s="40"/>
      <c r="K75" s="19"/>
      <c r="L75" s="40"/>
      <c r="M75" s="19"/>
      <c r="N75" s="40">
        <f>SUM(N73:N74)</f>
        <v>150000</v>
      </c>
      <c r="O75" s="19"/>
      <c r="P75" s="40">
        <f>SUM(P73:P74)</f>
        <v>150000</v>
      </c>
      <c r="Q75" s="19"/>
      <c r="R75" s="40">
        <f>SUM(R73:R74)</f>
        <v>150000</v>
      </c>
      <c r="S75" s="19"/>
      <c r="T75" s="40">
        <f>SUM(T73:T74)</f>
        <v>120000</v>
      </c>
      <c r="U75" s="19"/>
      <c r="V75" s="40">
        <f>SUM(V73:V74)</f>
        <v>80000</v>
      </c>
      <c r="X75">
        <v>1</v>
      </c>
    </row>
  </sheetData>
  <mergeCells count="1">
    <mergeCell ref="A2:B2"/>
  </mergeCells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25-26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</dc:creator>
  <cp:lastModifiedBy>Clerk to GLPC GLPC</cp:lastModifiedBy>
  <cp:lastPrinted>2024-12-18T17:54:17Z</cp:lastPrinted>
  <dcterms:created xsi:type="dcterms:W3CDTF">2022-12-11T14:22:45Z</dcterms:created>
  <dcterms:modified xsi:type="dcterms:W3CDTF">2026-04-03T10:05:30Z</dcterms:modified>
</cp:coreProperties>
</file>